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H40" i="1"/>
  <c r="R39" i="1"/>
  <c r="T39" i="1" s="1"/>
  <c r="U39" i="1" s="1"/>
  <c r="T38" i="1"/>
  <c r="U38" i="1" s="1"/>
  <c r="R38" i="1"/>
  <c r="R37" i="1"/>
  <c r="T37" i="1" s="1"/>
  <c r="U37" i="1" s="1"/>
  <c r="S36" i="1"/>
  <c r="Q36" i="1"/>
  <c r="P36" i="1"/>
  <c r="N36" i="1"/>
  <c r="T36" i="1" s="1"/>
  <c r="K36" i="1"/>
  <c r="S35" i="1"/>
  <c r="R35" i="1"/>
  <c r="Q35" i="1"/>
  <c r="P35" i="1"/>
  <c r="N35" i="1"/>
  <c r="T35" i="1" s="1"/>
  <c r="L35" i="1"/>
  <c r="I35" i="1"/>
  <c r="K35" i="1" s="1"/>
  <c r="S34" i="1"/>
  <c r="Q34" i="1"/>
  <c r="N34" i="1"/>
  <c r="T34" i="1" s="1"/>
  <c r="U34" i="1" s="1"/>
  <c r="L34" i="1"/>
  <c r="I34" i="1"/>
  <c r="K34" i="1" s="1"/>
  <c r="S33" i="1"/>
  <c r="R33" i="1"/>
  <c r="Q33" i="1"/>
  <c r="P33" i="1"/>
  <c r="N33" i="1"/>
  <c r="T33" i="1" s="1"/>
  <c r="U33" i="1" s="1"/>
  <c r="L33" i="1"/>
  <c r="K33" i="1"/>
  <c r="I33" i="1"/>
  <c r="S32" i="1"/>
  <c r="R32" i="1"/>
  <c r="Q32" i="1"/>
  <c r="P32" i="1"/>
  <c r="N32" i="1"/>
  <c r="T32" i="1" s="1"/>
  <c r="U32" i="1" s="1"/>
  <c r="L32" i="1"/>
  <c r="I32" i="1"/>
  <c r="K32" i="1" s="1"/>
  <c r="S31" i="1"/>
  <c r="R31" i="1"/>
  <c r="Q31" i="1"/>
  <c r="P31" i="1"/>
  <c r="N31" i="1"/>
  <c r="T31" i="1" s="1"/>
  <c r="U31" i="1" s="1"/>
  <c r="L31" i="1"/>
  <c r="K31" i="1"/>
  <c r="I31" i="1"/>
  <c r="P30" i="1"/>
  <c r="O30" i="1"/>
  <c r="T30" i="1" s="1"/>
  <c r="U30" i="1" s="1"/>
  <c r="S29" i="1"/>
  <c r="R29" i="1"/>
  <c r="Q29" i="1"/>
  <c r="N29" i="1"/>
  <c r="T29" i="1" s="1"/>
  <c r="U29" i="1" s="1"/>
  <c r="L29" i="1"/>
  <c r="K29" i="1"/>
  <c r="I29" i="1"/>
  <c r="S28" i="1"/>
  <c r="R28" i="1"/>
  <c r="Q28" i="1"/>
  <c r="N28" i="1"/>
  <c r="T28" i="1" s="1"/>
  <c r="U28" i="1" s="1"/>
  <c r="L28" i="1"/>
  <c r="I28" i="1"/>
  <c r="K28" i="1" s="1"/>
  <c r="S27" i="1"/>
  <c r="R27" i="1"/>
  <c r="Q27" i="1"/>
  <c r="N27" i="1"/>
  <c r="T27" i="1" s="1"/>
  <c r="U27" i="1" s="1"/>
  <c r="L27" i="1"/>
  <c r="I27" i="1"/>
  <c r="K27" i="1" s="1"/>
  <c r="S26" i="1"/>
  <c r="R26" i="1"/>
  <c r="Q26" i="1"/>
  <c r="P26" i="1"/>
  <c r="N26" i="1"/>
  <c r="T26" i="1" s="1"/>
  <c r="U26" i="1" s="1"/>
  <c r="L26" i="1"/>
  <c r="I26" i="1"/>
  <c r="K26" i="1" s="1"/>
  <c r="S25" i="1"/>
  <c r="R25" i="1"/>
  <c r="Q25" i="1"/>
  <c r="P25" i="1"/>
  <c r="T25" i="1" s="1"/>
  <c r="U25" i="1" s="1"/>
  <c r="N25" i="1"/>
  <c r="L25" i="1"/>
  <c r="I25" i="1"/>
  <c r="K25" i="1" s="1"/>
  <c r="S24" i="1"/>
  <c r="R24" i="1"/>
  <c r="Q24" i="1"/>
  <c r="P24" i="1"/>
  <c r="N24" i="1"/>
  <c r="T24" i="1" s="1"/>
  <c r="U24" i="1" s="1"/>
  <c r="L24" i="1"/>
  <c r="I24" i="1"/>
  <c r="K24" i="1" s="1"/>
  <c r="S23" i="1"/>
  <c r="R23" i="1"/>
  <c r="Q23" i="1"/>
  <c r="P23" i="1"/>
  <c r="T23" i="1" s="1"/>
  <c r="U23" i="1" s="1"/>
  <c r="N23" i="1"/>
  <c r="L23" i="1"/>
  <c r="J23" i="1"/>
  <c r="I23" i="1"/>
  <c r="K23" i="1" s="1"/>
  <c r="S22" i="1"/>
  <c r="R22" i="1"/>
  <c r="Q22" i="1"/>
  <c r="P22" i="1"/>
  <c r="N22" i="1"/>
  <c r="T22" i="1" s="1"/>
  <c r="U22" i="1" s="1"/>
  <c r="L22" i="1"/>
  <c r="I22" i="1"/>
  <c r="K22" i="1" s="1"/>
  <c r="S21" i="1"/>
  <c r="R21" i="1"/>
  <c r="Q21" i="1"/>
  <c r="P21" i="1"/>
  <c r="N21" i="1"/>
  <c r="T21" i="1" s="1"/>
  <c r="U21" i="1" s="1"/>
  <c r="L21" i="1"/>
  <c r="K21" i="1"/>
  <c r="I21" i="1"/>
  <c r="S20" i="1"/>
  <c r="Q20" i="1"/>
  <c r="P20" i="1"/>
  <c r="N20" i="1"/>
  <c r="T20" i="1" s="1"/>
  <c r="U20" i="1" s="1"/>
  <c r="K20" i="1"/>
  <c r="I20" i="1"/>
  <c r="S19" i="1"/>
  <c r="R19" i="1"/>
  <c r="Q19" i="1"/>
  <c r="P19" i="1"/>
  <c r="N19" i="1"/>
  <c r="T19" i="1" s="1"/>
  <c r="U19" i="1" s="1"/>
  <c r="L19" i="1"/>
  <c r="I19" i="1"/>
  <c r="K19" i="1" s="1"/>
  <c r="S18" i="1"/>
  <c r="R18" i="1"/>
  <c r="Q18" i="1"/>
  <c r="P18" i="1"/>
  <c r="N18" i="1"/>
  <c r="T18" i="1" s="1"/>
  <c r="U18" i="1" s="1"/>
  <c r="L18" i="1"/>
  <c r="K18" i="1"/>
  <c r="I18" i="1"/>
  <c r="S17" i="1"/>
  <c r="R17" i="1"/>
  <c r="Q17" i="1"/>
  <c r="P17" i="1"/>
  <c r="N17" i="1"/>
  <c r="T17" i="1" s="1"/>
  <c r="U17" i="1" s="1"/>
  <c r="L17" i="1"/>
  <c r="I17" i="1"/>
  <c r="K17" i="1" s="1"/>
  <c r="S16" i="1"/>
  <c r="R16" i="1"/>
  <c r="Q16" i="1"/>
  <c r="P16" i="1"/>
  <c r="N16" i="1"/>
  <c r="T16" i="1" s="1"/>
  <c r="U16" i="1" s="1"/>
  <c r="L16" i="1"/>
  <c r="K16" i="1"/>
  <c r="I16" i="1"/>
  <c r="S15" i="1"/>
  <c r="Q15" i="1"/>
  <c r="P15" i="1"/>
  <c r="N15" i="1"/>
  <c r="T15" i="1" s="1"/>
  <c r="U15" i="1" s="1"/>
  <c r="K15" i="1"/>
  <c r="J15" i="1"/>
  <c r="J40" i="1" s="1"/>
  <c r="I15" i="1"/>
  <c r="S14" i="1"/>
  <c r="R14" i="1"/>
  <c r="Q14" i="1"/>
  <c r="P14" i="1"/>
  <c r="T14" i="1" s="1"/>
  <c r="U14" i="1" s="1"/>
  <c r="O14" i="1"/>
  <c r="O40" i="1" s="1"/>
  <c r="N14" i="1"/>
  <c r="L14" i="1"/>
  <c r="K14" i="1"/>
  <c r="I14" i="1"/>
  <c r="S13" i="1"/>
  <c r="R13" i="1"/>
  <c r="Q13" i="1"/>
  <c r="P13" i="1"/>
  <c r="N13" i="1"/>
  <c r="T13" i="1" s="1"/>
  <c r="U13" i="1" s="1"/>
  <c r="L13" i="1"/>
  <c r="I13" i="1"/>
  <c r="K13" i="1" s="1"/>
  <c r="S12" i="1"/>
  <c r="R12" i="1"/>
  <c r="Q12" i="1"/>
  <c r="P12" i="1"/>
  <c r="N12" i="1"/>
  <c r="T12" i="1" s="1"/>
  <c r="U12" i="1" s="1"/>
  <c r="I12" i="1"/>
  <c r="K12" i="1" s="1"/>
  <c r="S11" i="1"/>
  <c r="Q11" i="1"/>
  <c r="N11" i="1"/>
  <c r="T11" i="1" s="1"/>
  <c r="U11" i="1" s="1"/>
  <c r="I11" i="1"/>
  <c r="K11" i="1" s="1"/>
  <c r="S10" i="1"/>
  <c r="R10" i="1"/>
  <c r="Q10" i="1"/>
  <c r="N10" i="1"/>
  <c r="T10" i="1" s="1"/>
  <c r="U10" i="1" s="1"/>
  <c r="L10" i="1"/>
  <c r="I10" i="1"/>
  <c r="K10" i="1" s="1"/>
  <c r="S9" i="1"/>
  <c r="R9" i="1"/>
  <c r="Q9" i="1"/>
  <c r="P9" i="1"/>
  <c r="N9" i="1"/>
  <c r="T9" i="1" s="1"/>
  <c r="U9" i="1" s="1"/>
  <c r="L9" i="1"/>
  <c r="L40" i="1" s="1"/>
  <c r="I9" i="1"/>
  <c r="K9" i="1" s="1"/>
  <c r="S8" i="1"/>
  <c r="R8" i="1"/>
  <c r="R40" i="1" s="1"/>
  <c r="Q8" i="1"/>
  <c r="P8" i="1"/>
  <c r="P40" i="1" s="1"/>
  <c r="N8" i="1"/>
  <c r="L8" i="1"/>
  <c r="I8" i="1"/>
  <c r="K8" i="1" s="1"/>
  <c r="S7" i="1"/>
  <c r="S40" i="1" s="1"/>
  <c r="Q7" i="1"/>
  <c r="Q40" i="1" s="1"/>
  <c r="P7" i="1"/>
  <c r="N7" i="1"/>
  <c r="N40" i="1" s="1"/>
  <c r="I7" i="1"/>
  <c r="I40" i="1" s="1"/>
  <c r="K7" i="1" l="1"/>
  <c r="T8" i="1"/>
  <c r="U8" i="1" s="1"/>
  <c r="T7" i="1"/>
  <c r="U7" i="1" l="1"/>
  <c r="U40" i="1" s="1"/>
  <c r="T40" i="1"/>
  <c r="U41" i="1" l="1"/>
  <c r="U42" i="1" s="1"/>
</calcChain>
</file>

<file path=xl/sharedStrings.xml><?xml version="1.0" encoding="utf-8"?>
<sst xmlns="http://schemas.openxmlformats.org/spreadsheetml/2006/main" count="103" uniqueCount="71">
  <si>
    <t>BẢNG TỔNG HỢP KINH PHÍ BỒI THƯỜNG, HỖ TRỢ VÀ TÁI ĐỊNH CƯ</t>
  </si>
  <si>
    <t>Dự án: Khu dân cư nông thôn tại xứ Đồng Lổ (khu 3,4,5), xã Sơn Thủy, huyện Thanh Thủy (Đợt 3)</t>
  </si>
  <si>
    <t>STT</t>
  </si>
  <si>
    <t>Họ và tên</t>
  </si>
  <si>
    <t>Khu hành chính</t>
  </si>
  <si>
    <t>Bản trích đo</t>
  </si>
  <si>
    <t>Loại đất</t>
  </si>
  <si>
    <t>vị trí đất</t>
  </si>
  <si>
    <t>Diện tích thu hồi (m2)</t>
  </si>
  <si>
    <t>Tổng diện tích đất NN đang sử dụng (m2)</t>
  </si>
  <si>
    <t>Tỉ lệ thu hồi đất nông nghiệp (%)</t>
  </si>
  <si>
    <t>Số Khẩu</t>
  </si>
  <si>
    <t>Hộ nghèo</t>
  </si>
  <si>
    <t>Kinh phí bồi thường, hỗ trợ (đồng)</t>
  </si>
  <si>
    <t>Tổng kinh phí bồi thường, hỗ trợ (đồng)</t>
  </si>
  <si>
    <t>Làm tròn (đồng)</t>
  </si>
  <si>
    <t>Số tờ BĐ</t>
  </si>
  <si>
    <t>Số thửa</t>
  </si>
  <si>
    <t>Bồi thường về đất</t>
  </si>
  <si>
    <t>Bồi thường về vật kiến trúc</t>
  </si>
  <si>
    <t>Bồi thường cây cối, hoa màu</t>
  </si>
  <si>
    <t>Hỗ trợ chuyển đổi nghề nghiệp</t>
  </si>
  <si>
    <t>Hỗ trợ ổn định đời sống</t>
  </si>
  <si>
    <t>Thưởng GPMB nhanh</t>
  </si>
  <si>
    <t>Lê Văn Sinh</t>
  </si>
  <si>
    <t>LUC</t>
  </si>
  <si>
    <t>Phạm Văn Sang</t>
  </si>
  <si>
    <t>97</t>
  </si>
  <si>
    <t>Đỗ Đình Nhu</t>
  </si>
  <si>
    <t>Phạm Thị Oanh</t>
  </si>
  <si>
    <t>82+98+99</t>
  </si>
  <si>
    <t xml:space="preserve"> </t>
  </si>
  <si>
    <t>Lê Văn Sáu</t>
  </si>
  <si>
    <t>LUK</t>
  </si>
  <si>
    <t>Lê Văn Thường</t>
  </si>
  <si>
    <t>47+51</t>
  </si>
  <si>
    <t>Lê Văn Lợi</t>
  </si>
  <si>
    <t>Nguyễn Văn Quyết</t>
  </si>
  <si>
    <t>Nguyễn Thị Phương</t>
  </si>
  <si>
    <t>Nguyễn Văn Tuyên</t>
  </si>
  <si>
    <t>Đào ĐÌnh Lệ</t>
  </si>
  <si>
    <t>Đào Hồng Liên</t>
  </si>
  <si>
    <t>Lê Minh Xuyên</t>
  </si>
  <si>
    <t>41 +27</t>
  </si>
  <si>
    <t>Nguyễn Văn Niên</t>
  </si>
  <si>
    <t>Đặng Văn Khoa</t>
  </si>
  <si>
    <t>Lê Văn Tiến</t>
  </si>
  <si>
    <t>Lê Văn Bổng</t>
  </si>
  <si>
    <t>Dương Mạnh Hồng</t>
  </si>
  <si>
    <t>Hà Thị Mẩu</t>
  </si>
  <si>
    <t>Lã Khắc Ninh</t>
  </si>
  <si>
    <t>Nguyễn Ngọc Thiết</t>
  </si>
  <si>
    <t>Hà Văn Tôn</t>
  </si>
  <si>
    <t>Thiều Quang Lý</t>
  </si>
  <si>
    <t>Phạm Kim Tuyển</t>
  </si>
  <si>
    <t>Phạm Văn Kiển</t>
  </si>
  <si>
    <t>Nguyễn Văn Bắc</t>
  </si>
  <si>
    <t>Đào Văn Sửu</t>
  </si>
  <si>
    <t>23+38</t>
  </si>
  <si>
    <t>Lê Văn Quy</t>
  </si>
  <si>
    <t>Bùi Quang Thức</t>
  </si>
  <si>
    <t>Đỗ Bình Minh (nốt)</t>
  </si>
  <si>
    <t>Đỗ Bình Minh (BS khẩu)</t>
  </si>
  <si>
    <t>Nguyễn Thị Lý</t>
  </si>
  <si>
    <t>Lê Văn Thịnh</t>
  </si>
  <si>
    <t>A</t>
  </si>
  <si>
    <t>Kinh phí bồi thường, hỗ trợ</t>
  </si>
  <si>
    <t>B</t>
  </si>
  <si>
    <t xml:space="preserve">Chi phí tổ chức, thực hiện bồi thường,GPMB </t>
  </si>
  <si>
    <t>Tổng cộng (A+B)</t>
  </si>
  <si>
    <t>(Kèm theo Quyết định số: 192 /QĐ-UBND ngày   18 / 01  /2024     của UBND huyện Thanh Thủy)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</si>
</sst>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0.0"/>
    <numFmt numFmtId="169" formatCode="0.0%"/>
    <numFmt numFmtId="170" formatCode="_-* #,##0.0_-;\-* #,##0.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i/>
      <sz val="16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4" fillId="2" borderId="0" xfId="3" applyFont="1" applyFill="1"/>
    <xf numFmtId="0" fontId="6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center"/>
    </xf>
    <xf numFmtId="0" fontId="4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1" applyNumberFormat="1" applyFont="1" applyFill="1" applyAlignment="1">
      <alignment horizontal="center" vertical="center"/>
    </xf>
    <xf numFmtId="164" fontId="4" fillId="2" borderId="0" xfId="1" applyFont="1" applyFill="1" applyAlignment="1">
      <alignment vertical="center"/>
    </xf>
    <xf numFmtId="0" fontId="4" fillId="2" borderId="0" xfId="3" applyFont="1" applyFill="1" applyAlignment="1">
      <alignment horizontal="right"/>
    </xf>
    <xf numFmtId="166" fontId="4" fillId="2" borderId="0" xfId="1" applyNumberFormat="1" applyFont="1" applyFill="1"/>
    <xf numFmtId="166" fontId="7" fillId="2" borderId="0" xfId="1" applyNumberFormat="1" applyFont="1" applyFill="1"/>
    <xf numFmtId="0" fontId="8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/>
    </xf>
    <xf numFmtId="169" fontId="4" fillId="2" borderId="1" xfId="1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6" fontId="7" fillId="2" borderId="6" xfId="1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7" fontId="4" fillId="2" borderId="6" xfId="3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8" fontId="4" fillId="2" borderId="4" xfId="1" applyNumberFormat="1" applyFont="1" applyFill="1" applyBorder="1" applyAlignment="1">
      <alignment horizontal="center" vertical="center"/>
    </xf>
    <xf numFmtId="169" fontId="4" fillId="2" borderId="4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7" fontId="4" fillId="2" borderId="1" xfId="3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vertical="center" wrapText="1"/>
    </xf>
    <xf numFmtId="169" fontId="4" fillId="2" borderId="1" xfId="1" applyNumberFormat="1" applyFont="1" applyFill="1" applyBorder="1" applyAlignment="1">
      <alignment horizontal="center" vertical="center"/>
    </xf>
    <xf numFmtId="166" fontId="4" fillId="2" borderId="6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8" fontId="4" fillId="2" borderId="6" xfId="1" applyNumberFormat="1" applyFont="1" applyFill="1" applyBorder="1" applyAlignment="1">
      <alignment horizontal="center" vertical="center"/>
    </xf>
    <xf numFmtId="169" fontId="4" fillId="2" borderId="6" xfId="1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6" xfId="3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6" xfId="1" applyNumberFormat="1" applyFont="1" applyFill="1" applyBorder="1" applyAlignment="1">
      <alignment horizontal="center" vertical="center"/>
    </xf>
    <xf numFmtId="169" fontId="11" fillId="2" borderId="6" xfId="1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 wrapText="1"/>
    </xf>
    <xf numFmtId="166" fontId="12" fillId="2" borderId="6" xfId="1" applyNumberFormat="1" applyFont="1" applyFill="1" applyBorder="1" applyAlignment="1">
      <alignment vertical="center" wrapText="1"/>
    </xf>
    <xf numFmtId="0" fontId="11" fillId="2" borderId="0" xfId="3" applyFont="1" applyFill="1"/>
    <xf numFmtId="3" fontId="4" fillId="2" borderId="0" xfId="3" applyNumberFormat="1" applyFont="1" applyFill="1"/>
    <xf numFmtId="0" fontId="4" fillId="2" borderId="4" xfId="0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 applyProtection="1">
      <alignment horizontal="center" vertical="center"/>
      <protection hidden="1"/>
    </xf>
    <xf numFmtId="165" fontId="13" fillId="2" borderId="1" xfId="1" applyNumberFormat="1" applyFont="1" applyFill="1" applyBorder="1" applyAlignment="1" applyProtection="1">
      <alignment horizontal="center" vertical="center"/>
      <protection hidden="1"/>
    </xf>
    <xf numFmtId="166" fontId="13" fillId="2" borderId="1" xfId="1" applyNumberFormat="1" applyFont="1" applyFill="1" applyBorder="1" applyAlignment="1" applyProtection="1">
      <alignment horizontal="center" vertical="center"/>
      <protection hidden="1"/>
    </xf>
    <xf numFmtId="170" fontId="4" fillId="2" borderId="0" xfId="3" applyNumberFormat="1" applyFont="1" applyFill="1"/>
    <xf numFmtId="1" fontId="4" fillId="2" borderId="4" xfId="1" applyNumberFormat="1" applyFont="1" applyFill="1" applyBorder="1" applyAlignment="1">
      <alignment horizontal="center" wrapText="1"/>
    </xf>
    <xf numFmtId="167" fontId="4" fillId="2" borderId="4" xfId="1" applyNumberFormat="1" applyFont="1" applyFill="1" applyBorder="1" applyAlignment="1">
      <alignment horizont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vertical="center" wrapText="1"/>
    </xf>
    <xf numFmtId="169" fontId="4" fillId="2" borderId="4" xfId="2" applyNumberFormat="1" applyFont="1" applyFill="1" applyBorder="1" applyAlignment="1">
      <alignment horizontal="center" wrapText="1"/>
    </xf>
    <xf numFmtId="169" fontId="4" fillId="2" borderId="4" xfId="2" applyNumberFormat="1" applyFont="1" applyFill="1" applyBorder="1" applyAlignment="1">
      <alignment wrapText="1"/>
    </xf>
    <xf numFmtId="166" fontId="4" fillId="2" borderId="4" xfId="6" applyNumberFormat="1" applyFont="1" applyFill="1" applyBorder="1" applyAlignment="1">
      <alignment horizontal="right" wrapText="1"/>
    </xf>
    <xf numFmtId="3" fontId="7" fillId="2" borderId="0" xfId="0" applyNumberFormat="1" applyFont="1" applyFill="1" applyAlignment="1">
      <alignment horizontal="right"/>
    </xf>
    <xf numFmtId="166" fontId="4" fillId="2" borderId="4" xfId="1" applyNumberFormat="1" applyFont="1" applyFill="1" applyBorder="1" applyAlignment="1">
      <alignment horizontal="right" wrapText="1"/>
    </xf>
    <xf numFmtId="166" fontId="7" fillId="2" borderId="4" xfId="1" applyNumberFormat="1" applyFont="1" applyFill="1" applyBorder="1" applyAlignment="1">
      <alignment wrapText="1"/>
    </xf>
    <xf numFmtId="166" fontId="7" fillId="2" borderId="1" xfId="1" applyNumberFormat="1" applyFont="1" applyFill="1" applyBorder="1" applyAlignment="1" applyProtection="1">
      <alignment vertical="center"/>
      <protection hidden="1"/>
    </xf>
    <xf numFmtId="1" fontId="4" fillId="2" borderId="1" xfId="1" applyNumberFormat="1" applyFont="1" applyFill="1" applyBorder="1" applyAlignment="1">
      <alignment horizontal="center" wrapText="1"/>
    </xf>
    <xf numFmtId="167" fontId="4" fillId="2" borderId="1" xfId="1" applyNumberFormat="1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vertical="center" wrapText="1"/>
    </xf>
    <xf numFmtId="169" fontId="4" fillId="2" borderId="1" xfId="2" applyNumberFormat="1" applyFont="1" applyFill="1" applyBorder="1" applyAlignment="1">
      <alignment horizontal="center" wrapText="1"/>
    </xf>
    <xf numFmtId="169" fontId="4" fillId="2" borderId="1" xfId="2" applyNumberFormat="1" applyFont="1" applyFill="1" applyBorder="1" applyAlignment="1">
      <alignment wrapText="1"/>
    </xf>
    <xf numFmtId="166" fontId="4" fillId="2" borderId="1" xfId="6" applyNumberFormat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wrapText="1"/>
    </xf>
    <xf numFmtId="166" fontId="7" fillId="2" borderId="1" xfId="1" applyNumberFormat="1" applyFont="1" applyFill="1" applyBorder="1" applyAlignment="1">
      <alignment wrapText="1"/>
    </xf>
    <xf numFmtId="0" fontId="3" fillId="2" borderId="0" xfId="3" applyFont="1" applyFill="1" applyAlignment="1">
      <alignment horizontal="center"/>
    </xf>
    <xf numFmtId="0" fontId="14" fillId="2" borderId="0" xfId="3" applyFont="1" applyFill="1" applyAlignment="1">
      <alignment horizontal="left" vertical="center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3" fillId="2" borderId="0" xfId="3" applyFont="1" applyFill="1"/>
    <xf numFmtId="165" fontId="3" fillId="2" borderId="0" xfId="1" applyNumberFormat="1" applyFont="1" applyFill="1" applyAlignment="1">
      <alignment horizontal="center" vertical="center"/>
    </xf>
    <xf numFmtId="164" fontId="2" fillId="2" borderId="0" xfId="1" applyFont="1" applyFill="1" applyAlignment="1">
      <alignment vertical="center"/>
    </xf>
    <xf numFmtId="0" fontId="2" fillId="2" borderId="0" xfId="3" applyFill="1" applyAlignment="1">
      <alignment horizontal="center"/>
    </xf>
    <xf numFmtId="0" fontId="2" fillId="2" borderId="0" xfId="3" applyFill="1"/>
    <xf numFmtId="0" fontId="2" fillId="2" borderId="0" xfId="3" applyFill="1" applyAlignment="1">
      <alignment horizontal="right"/>
    </xf>
    <xf numFmtId="166" fontId="2" fillId="2" borderId="0" xfId="1" applyNumberFormat="1" applyFont="1" applyFill="1"/>
    <xf numFmtId="166" fontId="15" fillId="2" borderId="0" xfId="1" applyNumberFormat="1" applyFont="1" applyFill="1"/>
    <xf numFmtId="0" fontId="13" fillId="2" borderId="1" xfId="4" applyFont="1" applyFill="1" applyBorder="1" applyAlignment="1">
      <alignment vertical="center" wrapText="1"/>
    </xf>
    <xf numFmtId="0" fontId="13" fillId="2" borderId="1" xfId="4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vertical="center" wrapText="1"/>
    </xf>
    <xf numFmtId="166" fontId="8" fillId="2" borderId="6" xfId="1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8" fontId="4" fillId="2" borderId="4" xfId="1" applyNumberFormat="1" applyFont="1" applyFill="1" applyBorder="1" applyAlignment="1">
      <alignment horizontal="center" vertical="center"/>
    </xf>
    <xf numFmtId="168" fontId="4" fillId="2" borderId="6" xfId="1" applyNumberFormat="1" applyFont="1" applyFill="1" applyBorder="1" applyAlignment="1">
      <alignment horizontal="center" vertical="center"/>
    </xf>
    <xf numFmtId="169" fontId="4" fillId="2" borderId="4" xfId="1" applyNumberFormat="1" applyFont="1" applyFill="1" applyBorder="1" applyAlignment="1">
      <alignment horizontal="center" vertical="center"/>
    </xf>
    <xf numFmtId="169" fontId="4" fillId="2" borderId="6" xfId="1" applyNumberFormat="1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</cellXfs>
  <cellStyles count="7">
    <cellStyle name="Comma" xfId="1" builtinId="3"/>
    <cellStyle name="Comma 2" xfId="5"/>
    <cellStyle name="Comma 3" xfId="6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m/S&#417;n%20Th&#7911;y/OK/DOT%203/chu&#7849;n/d&#7921;%20to&#225;n%20&#273;&#7891;ng%20l&#7893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(2)"/>
      <sheetName val="PA (3)"/>
      <sheetName val="PA (4)"/>
      <sheetName val="QD"/>
      <sheetName val="TD"/>
      <sheetName val="TT"/>
      <sheetName val="QD1"/>
      <sheetName val="PA"/>
      <sheetName val="TTr"/>
      <sheetName val="TTr (2)"/>
      <sheetName val="TTr (8)"/>
      <sheetName val="TTr (9)"/>
      <sheetName val="TTr (10)"/>
      <sheetName val="TTr (11)"/>
      <sheetName val="Lê Văn Sinh"/>
      <sheetName val="Phạm Văn Sang"/>
      <sheetName val="Đỗ Đình Nhu"/>
      <sheetName val="Phạm Thị Oanh"/>
      <sheetName val="Phạm Thị Oanh (2)"/>
      <sheetName val="Phạm Thị Oanh 1"/>
      <sheetName val="Phạm Thị Oanh 1 (2)"/>
      <sheetName val="Lê Văn Sáu"/>
      <sheetName val="Lê Văn Thường (TỔNG)"/>
      <sheetName val="Lê Văn Thường"/>
      <sheetName val="Lê Văn Thường1"/>
      <sheetName val="Lê Văn Lợi"/>
      <sheetName val="Nguyễn Văn Quyết"/>
      <sheetName val="Nguyễn Văn Quyết Tổng"/>
      <sheetName val="Nguyễn Văn Quyết Tổng (2)"/>
      <sheetName val="Nguyễn Thị Phương"/>
      <sheetName val="Nguyễn Văn Tuyên"/>
      <sheetName val="Đào Đình Lệ"/>
      <sheetName val="Đào Hồng Liên"/>
      <sheetName val="Đào Hồng Liên (tổng)"/>
      <sheetName val="Đào Hồng Liên 1"/>
      <sheetName val="Lê Minh Xuyên tổng"/>
      <sheetName val="Lê Minh Xuyên (2)"/>
      <sheetName val=" Lê Minh Xuyên"/>
      <sheetName val="Nguyễn Văn Niên"/>
      <sheetName val="Đặng Văn Khoa"/>
      <sheetName val="Lê Văn Tiến"/>
      <sheetName val="UB"/>
      <sheetName val="UB (2)"/>
      <sheetName val="Lê Văn Bổng"/>
      <sheetName val="Dương Mạnh Hồng"/>
      <sheetName val="Hà Thị Mẩu"/>
      <sheetName val="LÃ Khắc Ninh"/>
      <sheetName val="Nguyễn Ngọc Thiết (2)"/>
      <sheetName val="Hà Văn Tôn"/>
      <sheetName val="Thiều Quang Lý"/>
      <sheetName val="Phạm Kim Tuyển"/>
      <sheetName val="Phạm Văn Kiển"/>
      <sheetName val="Nguyễn Văn Bắc"/>
      <sheetName val="Đào Văn Sửu (tổng)"/>
      <sheetName val="Đào Văn Sửu (3)"/>
      <sheetName val="Đào Văn Sửu (2)"/>
      <sheetName val="Lê Văn Quy"/>
      <sheetName val="Bùi Quang Thức"/>
      <sheetName val="Đỗ Bình Minh"/>
      <sheetName val="Đỗ Bình Minh (2)"/>
      <sheetName val="Nguyễn Thị Lý"/>
      <sheetName val="Lê Văn Thị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H25">
            <v>1631940</v>
          </cell>
        </row>
        <row r="26">
          <cell r="D26">
            <v>29.5</v>
          </cell>
        </row>
        <row r="27">
          <cell r="H27">
            <v>92615.25</v>
          </cell>
        </row>
        <row r="30">
          <cell r="H30">
            <v>4895820</v>
          </cell>
        </row>
        <row r="34">
          <cell r="H34">
            <v>295000</v>
          </cell>
        </row>
      </sheetData>
      <sheetData sheetId="15">
        <row r="25">
          <cell r="H25">
            <v>6234564</v>
          </cell>
        </row>
        <row r="26">
          <cell r="D26">
            <v>112.7</v>
          </cell>
        </row>
        <row r="27">
          <cell r="H27">
            <v>353821.65</v>
          </cell>
        </row>
        <row r="30">
          <cell r="H30">
            <v>18703692</v>
          </cell>
        </row>
        <row r="31">
          <cell r="D31">
            <v>7</v>
          </cell>
          <cell r="H31">
            <v>7875000</v>
          </cell>
        </row>
        <row r="34">
          <cell r="H34">
            <v>1127000</v>
          </cell>
        </row>
      </sheetData>
      <sheetData sheetId="16">
        <row r="25">
          <cell r="H25">
            <v>10494204</v>
          </cell>
        </row>
        <row r="26">
          <cell r="D26">
            <v>189.7</v>
          </cell>
        </row>
        <row r="27">
          <cell r="H27">
            <v>595563.14999999991</v>
          </cell>
        </row>
        <row r="30">
          <cell r="H30">
            <v>31482612</v>
          </cell>
        </row>
        <row r="31">
          <cell r="D31">
            <v>5</v>
          </cell>
          <cell r="H31">
            <v>5625000</v>
          </cell>
        </row>
        <row r="34">
          <cell r="H34">
            <v>1897000</v>
          </cell>
        </row>
      </sheetData>
      <sheetData sheetId="17">
        <row r="25">
          <cell r="H25">
            <v>9404400</v>
          </cell>
        </row>
        <row r="26">
          <cell r="D26">
            <v>170</v>
          </cell>
        </row>
        <row r="31">
          <cell r="H31">
            <v>28213200</v>
          </cell>
        </row>
        <row r="32">
          <cell r="D32">
            <v>6</v>
          </cell>
          <cell r="H32">
            <v>6750000</v>
          </cell>
        </row>
        <row r="35">
          <cell r="H35">
            <v>1700000</v>
          </cell>
        </row>
      </sheetData>
      <sheetData sheetId="18"/>
      <sheetData sheetId="19"/>
      <sheetData sheetId="20"/>
      <sheetData sheetId="21">
        <row r="25">
          <cell r="H25">
            <v>276600</v>
          </cell>
        </row>
        <row r="26">
          <cell r="D26">
            <v>5</v>
          </cell>
        </row>
        <row r="30">
          <cell r="H30">
            <v>829800</v>
          </cell>
        </row>
        <row r="34">
          <cell r="H34">
            <v>50000</v>
          </cell>
        </row>
      </sheetData>
      <sheetData sheetId="22">
        <row r="25">
          <cell r="H25">
            <v>24069732</v>
          </cell>
        </row>
        <row r="26">
          <cell r="D26">
            <v>435.1</v>
          </cell>
        </row>
        <row r="27">
          <cell r="H27">
            <v>2019600</v>
          </cell>
        </row>
        <row r="31">
          <cell r="H31">
            <v>72209196</v>
          </cell>
        </row>
        <row r="32">
          <cell r="H32">
            <v>12375000</v>
          </cell>
        </row>
        <row r="35">
          <cell r="H35">
            <v>4351000</v>
          </cell>
        </row>
      </sheetData>
      <sheetData sheetId="23"/>
      <sheetData sheetId="24"/>
      <sheetData sheetId="25">
        <row r="26">
          <cell r="D26">
            <v>540</v>
          </cell>
          <cell r="H26">
            <v>29872800</v>
          </cell>
        </row>
        <row r="28">
          <cell r="H28">
            <v>1695330</v>
          </cell>
        </row>
        <row r="30">
          <cell r="H30">
            <v>89618400</v>
          </cell>
        </row>
        <row r="31">
          <cell r="D31">
            <v>9</v>
          </cell>
          <cell r="H31">
            <v>10125000</v>
          </cell>
        </row>
        <row r="34">
          <cell r="H34">
            <v>5400000</v>
          </cell>
        </row>
      </sheetData>
      <sheetData sheetId="26"/>
      <sheetData sheetId="27">
        <row r="25">
          <cell r="H25">
            <v>9078012</v>
          </cell>
        </row>
        <row r="27">
          <cell r="D27">
            <v>58.8</v>
          </cell>
        </row>
        <row r="28">
          <cell r="H28">
            <v>1029014.25</v>
          </cell>
        </row>
        <row r="30">
          <cell r="H30">
            <v>515191.94999999995</v>
          </cell>
        </row>
        <row r="33">
          <cell r="H33">
            <v>27234036</v>
          </cell>
        </row>
        <row r="34">
          <cell r="D34">
            <v>3</v>
          </cell>
          <cell r="H34">
            <v>3375000</v>
          </cell>
        </row>
        <row r="37">
          <cell r="H37">
            <v>1641000</v>
          </cell>
        </row>
      </sheetData>
      <sheetData sheetId="28"/>
      <sheetData sheetId="29">
        <row r="26">
          <cell r="D26">
            <v>45.3</v>
          </cell>
          <cell r="H26">
            <v>2505995.9999999995</v>
          </cell>
        </row>
        <row r="28">
          <cell r="H28">
            <v>385050</v>
          </cell>
        </row>
        <row r="30">
          <cell r="H30">
            <v>7517988</v>
          </cell>
        </row>
        <row r="34">
          <cell r="H34">
            <v>453000</v>
          </cell>
        </row>
      </sheetData>
      <sheetData sheetId="30">
        <row r="26">
          <cell r="D26">
            <v>62.2</v>
          </cell>
          <cell r="H26">
            <v>3440904</v>
          </cell>
        </row>
        <row r="28">
          <cell r="H28">
            <v>315105.2</v>
          </cell>
        </row>
        <row r="30">
          <cell r="H30">
            <v>10322712</v>
          </cell>
        </row>
        <row r="31">
          <cell r="D31">
            <v>11</v>
          </cell>
          <cell r="H31">
            <v>12375000</v>
          </cell>
        </row>
        <row r="34">
          <cell r="H34">
            <v>622000</v>
          </cell>
        </row>
      </sheetData>
      <sheetData sheetId="31">
        <row r="26">
          <cell r="D26">
            <v>176.6</v>
          </cell>
          <cell r="H26">
            <v>9769512</v>
          </cell>
        </row>
        <row r="28">
          <cell r="H28">
            <v>554435.69999999995</v>
          </cell>
        </row>
        <row r="30">
          <cell r="H30">
            <v>29308536</v>
          </cell>
        </row>
        <row r="31">
          <cell r="D31">
            <v>6</v>
          </cell>
          <cell r="H31">
            <v>6750000</v>
          </cell>
        </row>
        <row r="34">
          <cell r="H34">
            <v>1766000</v>
          </cell>
        </row>
      </sheetData>
      <sheetData sheetId="32">
        <row r="26">
          <cell r="D26">
            <v>205.2</v>
          </cell>
          <cell r="H26">
            <v>11351664</v>
          </cell>
        </row>
        <row r="28">
          <cell r="H28">
            <v>644225.39999999991</v>
          </cell>
        </row>
        <row r="30">
          <cell r="H30">
            <v>34054992</v>
          </cell>
        </row>
        <row r="31">
          <cell r="D31">
            <v>7</v>
          </cell>
          <cell r="H31">
            <v>7875000</v>
          </cell>
        </row>
        <row r="34">
          <cell r="H34">
            <v>2052000</v>
          </cell>
        </row>
      </sheetData>
      <sheetData sheetId="33"/>
      <sheetData sheetId="34"/>
      <sheetData sheetId="35">
        <row r="26">
          <cell r="D26">
            <v>207.6</v>
          </cell>
          <cell r="H26">
            <v>11484432</v>
          </cell>
        </row>
        <row r="28">
          <cell r="H28">
            <v>651760.19999999995</v>
          </cell>
        </row>
        <row r="30">
          <cell r="H30">
            <v>34453296</v>
          </cell>
        </row>
        <row r="31">
          <cell r="D31">
            <v>11</v>
          </cell>
          <cell r="H31">
            <v>12375000</v>
          </cell>
        </row>
        <row r="34">
          <cell r="H34">
            <v>2076000</v>
          </cell>
        </row>
      </sheetData>
      <sheetData sheetId="36"/>
      <sheetData sheetId="37"/>
      <sheetData sheetId="38">
        <row r="26">
          <cell r="D26">
            <v>35.299999999999997</v>
          </cell>
          <cell r="H26">
            <v>1952795.9999999995</v>
          </cell>
        </row>
        <row r="28">
          <cell r="H28">
            <v>110824.34999999999</v>
          </cell>
        </row>
        <row r="30">
          <cell r="H30">
            <v>5858388</v>
          </cell>
        </row>
        <row r="34">
          <cell r="H34">
            <v>353000</v>
          </cell>
        </row>
      </sheetData>
      <sheetData sheetId="39">
        <row r="26">
          <cell r="D26">
            <v>161.9</v>
          </cell>
          <cell r="H26">
            <v>8956308</v>
          </cell>
        </row>
        <row r="28">
          <cell r="H28">
            <v>508285.05000000005</v>
          </cell>
        </row>
        <row r="30">
          <cell r="H30">
            <v>26868924</v>
          </cell>
        </row>
        <row r="31">
          <cell r="D31">
            <v>8</v>
          </cell>
          <cell r="H31">
            <v>9000000</v>
          </cell>
        </row>
        <row r="34">
          <cell r="H34">
            <v>1619000</v>
          </cell>
        </row>
      </sheetData>
      <sheetData sheetId="40">
        <row r="26">
          <cell r="D26">
            <v>135.4</v>
          </cell>
          <cell r="H26">
            <v>7490328</v>
          </cell>
        </row>
        <row r="28">
          <cell r="H28">
            <v>425088.30000000005</v>
          </cell>
        </row>
        <row r="30">
          <cell r="H30">
            <v>22470984</v>
          </cell>
        </row>
        <row r="31">
          <cell r="D31">
            <v>9</v>
          </cell>
          <cell r="H31">
            <v>10125000</v>
          </cell>
        </row>
        <row r="34">
          <cell r="H34">
            <v>1354000</v>
          </cell>
        </row>
      </sheetData>
      <sheetData sheetId="41"/>
      <sheetData sheetId="42"/>
      <sheetData sheetId="43">
        <row r="26">
          <cell r="D26">
            <v>168.5</v>
          </cell>
          <cell r="H26">
            <v>9321420</v>
          </cell>
        </row>
        <row r="28">
          <cell r="H28">
            <v>529005.75</v>
          </cell>
        </row>
        <row r="30">
          <cell r="H30">
            <v>27964260</v>
          </cell>
        </row>
        <row r="31">
          <cell r="D31">
            <v>11</v>
          </cell>
          <cell r="H31">
            <v>12375000</v>
          </cell>
        </row>
        <row r="34">
          <cell r="H34">
            <v>1685000</v>
          </cell>
        </row>
      </sheetData>
      <sheetData sheetId="44">
        <row r="26">
          <cell r="D26">
            <v>56.7</v>
          </cell>
          <cell r="H26">
            <v>3136644</v>
          </cell>
        </row>
        <row r="28">
          <cell r="H28">
            <v>178009.65000000002</v>
          </cell>
        </row>
        <row r="30">
          <cell r="H30">
            <v>9409932</v>
          </cell>
        </row>
        <row r="31">
          <cell r="D31">
            <v>9</v>
          </cell>
          <cell r="H31">
            <v>10125000</v>
          </cell>
        </row>
        <row r="34">
          <cell r="H34">
            <v>567000</v>
          </cell>
        </row>
      </sheetData>
      <sheetData sheetId="45">
        <row r="26">
          <cell r="D26">
            <v>249.3</v>
          </cell>
          <cell r="H26">
            <v>13791276</v>
          </cell>
        </row>
        <row r="28">
          <cell r="H28">
            <v>782677.35000000009</v>
          </cell>
        </row>
        <row r="30">
          <cell r="H30">
            <v>41373828</v>
          </cell>
        </row>
        <row r="31">
          <cell r="D31">
            <v>8</v>
          </cell>
          <cell r="H31">
            <v>9000000</v>
          </cell>
        </row>
        <row r="34">
          <cell r="H34">
            <v>2493000</v>
          </cell>
        </row>
      </sheetData>
      <sheetData sheetId="46">
        <row r="26">
          <cell r="D26">
            <v>104.5</v>
          </cell>
          <cell r="H26">
            <v>5780940</v>
          </cell>
        </row>
        <row r="28">
          <cell r="H28">
            <v>328077.75</v>
          </cell>
        </row>
        <row r="30">
          <cell r="H30">
            <v>17342820</v>
          </cell>
        </row>
        <row r="31">
          <cell r="D31">
            <v>8</v>
          </cell>
          <cell r="H31">
            <v>9000000</v>
          </cell>
        </row>
        <row r="34">
          <cell r="H34">
            <v>1045000</v>
          </cell>
        </row>
      </sheetData>
      <sheetData sheetId="47">
        <row r="26">
          <cell r="D26">
            <v>244.5</v>
          </cell>
          <cell r="H26">
            <v>13525740</v>
          </cell>
        </row>
        <row r="30">
          <cell r="H30">
            <v>40577220</v>
          </cell>
        </row>
        <row r="31">
          <cell r="D31">
            <v>4</v>
          </cell>
          <cell r="H31">
            <v>4500000</v>
          </cell>
        </row>
        <row r="34">
          <cell r="H34">
            <v>2445000</v>
          </cell>
        </row>
      </sheetData>
      <sheetData sheetId="48">
        <row r="26">
          <cell r="D26">
            <v>153.5</v>
          </cell>
          <cell r="H26">
            <v>8491620</v>
          </cell>
        </row>
        <row r="28">
          <cell r="H28">
            <v>25474860</v>
          </cell>
        </row>
        <row r="29">
          <cell r="D29">
            <v>5</v>
          </cell>
          <cell r="H29">
            <v>5625000</v>
          </cell>
        </row>
        <row r="32">
          <cell r="H32">
            <v>1535000</v>
          </cell>
        </row>
      </sheetData>
      <sheetData sheetId="49">
        <row r="26">
          <cell r="D26">
            <v>268.60000000000002</v>
          </cell>
          <cell r="H26">
            <v>14858952.000000002</v>
          </cell>
        </row>
        <row r="28">
          <cell r="H28">
            <v>44576856</v>
          </cell>
        </row>
        <row r="29">
          <cell r="D29">
            <v>7</v>
          </cell>
          <cell r="H29">
            <v>7875000</v>
          </cell>
        </row>
        <row r="32">
          <cell r="H32">
            <v>2686000</v>
          </cell>
        </row>
      </sheetData>
      <sheetData sheetId="50">
        <row r="25">
          <cell r="H25">
            <v>3846500</v>
          </cell>
        </row>
        <row r="29">
          <cell r="H29">
            <v>65778189.5</v>
          </cell>
        </row>
      </sheetData>
      <sheetData sheetId="51">
        <row r="26">
          <cell r="D26">
            <v>73.599999999999994</v>
          </cell>
          <cell r="H26">
            <v>4071551.9999999991</v>
          </cell>
        </row>
        <row r="28">
          <cell r="H28">
            <v>231067.19999999998</v>
          </cell>
        </row>
        <row r="30">
          <cell r="H30">
            <v>12214656</v>
          </cell>
        </row>
        <row r="31">
          <cell r="D31">
            <v>6</v>
          </cell>
          <cell r="H31">
            <v>6750000</v>
          </cell>
        </row>
        <row r="34">
          <cell r="H34">
            <v>736000</v>
          </cell>
        </row>
      </sheetData>
      <sheetData sheetId="52">
        <row r="26">
          <cell r="D26">
            <v>71.900000000000006</v>
          </cell>
          <cell r="H26">
            <v>3977508.0000000005</v>
          </cell>
        </row>
        <row r="28">
          <cell r="H28">
            <v>225730.05000000002</v>
          </cell>
        </row>
        <row r="30">
          <cell r="H30">
            <v>11932524</v>
          </cell>
        </row>
        <row r="31">
          <cell r="D31">
            <v>7</v>
          </cell>
          <cell r="H31">
            <v>7875000</v>
          </cell>
        </row>
        <row r="34">
          <cell r="H34">
            <v>719000</v>
          </cell>
        </row>
      </sheetData>
      <sheetData sheetId="53">
        <row r="26">
          <cell r="D26">
            <v>190.6</v>
          </cell>
          <cell r="H26">
            <v>10543992</v>
          </cell>
        </row>
        <row r="28">
          <cell r="H28">
            <v>598388.69999999995</v>
          </cell>
        </row>
        <row r="30">
          <cell r="H30">
            <v>31631976</v>
          </cell>
        </row>
        <row r="31">
          <cell r="D31">
            <v>11</v>
          </cell>
          <cell r="H31">
            <v>12375000</v>
          </cell>
        </row>
        <row r="34">
          <cell r="H34">
            <v>1906000</v>
          </cell>
        </row>
      </sheetData>
      <sheetData sheetId="54"/>
      <sheetData sheetId="55"/>
      <sheetData sheetId="56">
        <row r="26">
          <cell r="D26">
            <v>184.3</v>
          </cell>
          <cell r="H26">
            <v>10195476</v>
          </cell>
        </row>
        <row r="30">
          <cell r="H30">
            <v>30586428</v>
          </cell>
        </row>
        <row r="31">
          <cell r="D31">
            <v>7</v>
          </cell>
        </row>
        <row r="34">
          <cell r="H34">
            <v>1843000</v>
          </cell>
        </row>
      </sheetData>
      <sheetData sheetId="57">
        <row r="26">
          <cell r="D26">
            <v>232.1</v>
          </cell>
          <cell r="H26">
            <v>12839772</v>
          </cell>
        </row>
        <row r="28">
          <cell r="H28">
            <v>728677.95</v>
          </cell>
        </row>
        <row r="30">
          <cell r="H30">
            <v>38519316</v>
          </cell>
        </row>
        <row r="31">
          <cell r="D31">
            <v>6</v>
          </cell>
          <cell r="H31">
            <v>6750000</v>
          </cell>
        </row>
        <row r="34">
          <cell r="H34">
            <v>2321000</v>
          </cell>
        </row>
      </sheetData>
      <sheetData sheetId="58">
        <row r="25">
          <cell r="H25">
            <v>5625000</v>
          </cell>
        </row>
      </sheetData>
      <sheetData sheetId="59">
        <row r="26">
          <cell r="H26">
            <v>503412</v>
          </cell>
        </row>
        <row r="28">
          <cell r="H28">
            <v>62899.199999999997</v>
          </cell>
        </row>
        <row r="30">
          <cell r="H30">
            <v>1510236</v>
          </cell>
        </row>
        <row r="33">
          <cell r="H33">
            <v>91000</v>
          </cell>
        </row>
      </sheetData>
      <sheetData sheetId="60">
        <row r="26">
          <cell r="H26">
            <v>2250000</v>
          </cell>
        </row>
      </sheetData>
      <sheetData sheetId="61">
        <row r="26">
          <cell r="H26">
            <v>4500000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70" zoomScaleNormal="70" workbookViewId="0">
      <selection activeCell="A3" sqref="A3:U3"/>
    </sheetView>
  </sheetViews>
  <sheetFormatPr defaultRowHeight="20.25" x14ac:dyDescent="0.3"/>
  <cols>
    <col min="1" max="1" width="7.140625" style="83" customWidth="1"/>
    <col min="2" max="2" width="30.140625" style="84" customWidth="1"/>
    <col min="3" max="3" width="8" style="85" customWidth="1"/>
    <col min="4" max="4" width="8.28515625" style="86" customWidth="1"/>
    <col min="5" max="5" width="9.85546875" style="86" customWidth="1"/>
    <col min="6" max="6" width="7.42578125" style="87" customWidth="1"/>
    <col min="7" max="7" width="7.42578125" style="86" customWidth="1"/>
    <col min="8" max="8" width="27.7109375" style="85" hidden="1" customWidth="1"/>
    <col min="9" max="9" width="14.5703125" style="85" customWidth="1"/>
    <col min="10" max="10" width="15.5703125" style="88" customWidth="1"/>
    <col min="11" max="11" width="12.28515625" style="89" customWidth="1"/>
    <col min="12" max="12" width="13.28515625" style="90" customWidth="1"/>
    <col min="13" max="13" width="12.5703125" style="91" hidden="1" customWidth="1"/>
    <col min="14" max="15" width="19.140625" style="92" customWidth="1"/>
    <col min="16" max="18" width="19.140625" style="91" customWidth="1"/>
    <col min="19" max="19" width="19.140625" style="93" customWidth="1"/>
    <col min="20" max="20" width="21.140625" style="94" customWidth="1"/>
    <col min="21" max="21" width="26.28515625" style="94" customWidth="1"/>
    <col min="22" max="22" width="30.28515625" style="91" customWidth="1"/>
    <col min="23" max="23" width="12.42578125" style="91" customWidth="1"/>
    <col min="24" max="256" width="9.140625" style="91"/>
    <col min="257" max="257" width="7.140625" style="91" customWidth="1"/>
    <col min="258" max="258" width="41.42578125" style="91" customWidth="1"/>
    <col min="259" max="259" width="10.140625" style="91" customWidth="1"/>
    <col min="260" max="260" width="8.140625" style="91" customWidth="1"/>
    <col min="261" max="262" width="10" style="91" customWidth="1"/>
    <col min="263" max="263" width="7.85546875" style="91" customWidth="1"/>
    <col min="264" max="264" width="14" style="91" customWidth="1"/>
    <col min="265" max="267" width="0" style="91" hidden="1" customWidth="1"/>
    <col min="268" max="270" width="18.42578125" style="91" customWidth="1"/>
    <col min="271" max="271" width="18.7109375" style="91" customWidth="1"/>
    <col min="272" max="272" width="19.7109375" style="91" customWidth="1"/>
    <col min="273" max="273" width="19.28515625" style="91" customWidth="1"/>
    <col min="274" max="274" width="20.5703125" style="91" customWidth="1"/>
    <col min="275" max="275" width="18" style="91" customWidth="1"/>
    <col min="276" max="276" width="20" style="91" customWidth="1"/>
    <col min="277" max="277" width="21.140625" style="91" customWidth="1"/>
    <col min="278" max="278" width="30.28515625" style="91" customWidth="1"/>
    <col min="279" max="279" width="12.42578125" style="91" customWidth="1"/>
    <col min="280" max="512" width="9.140625" style="91"/>
    <col min="513" max="513" width="7.140625" style="91" customWidth="1"/>
    <col min="514" max="514" width="41.42578125" style="91" customWidth="1"/>
    <col min="515" max="515" width="10.140625" style="91" customWidth="1"/>
    <col min="516" max="516" width="8.140625" style="91" customWidth="1"/>
    <col min="517" max="518" width="10" style="91" customWidth="1"/>
    <col min="519" max="519" width="7.85546875" style="91" customWidth="1"/>
    <col min="520" max="520" width="14" style="91" customWidth="1"/>
    <col min="521" max="523" width="0" style="91" hidden="1" customWidth="1"/>
    <col min="524" max="526" width="18.42578125" style="91" customWidth="1"/>
    <col min="527" max="527" width="18.7109375" style="91" customWidth="1"/>
    <col min="528" max="528" width="19.7109375" style="91" customWidth="1"/>
    <col min="529" max="529" width="19.28515625" style="91" customWidth="1"/>
    <col min="530" max="530" width="20.5703125" style="91" customWidth="1"/>
    <col min="531" max="531" width="18" style="91" customWidth="1"/>
    <col min="532" max="532" width="20" style="91" customWidth="1"/>
    <col min="533" max="533" width="21.140625" style="91" customWidth="1"/>
    <col min="534" max="534" width="30.28515625" style="91" customWidth="1"/>
    <col min="535" max="535" width="12.42578125" style="91" customWidth="1"/>
    <col min="536" max="768" width="9.140625" style="91"/>
    <col min="769" max="769" width="7.140625" style="91" customWidth="1"/>
    <col min="770" max="770" width="41.42578125" style="91" customWidth="1"/>
    <col min="771" max="771" width="10.140625" style="91" customWidth="1"/>
    <col min="772" max="772" width="8.140625" style="91" customWidth="1"/>
    <col min="773" max="774" width="10" style="91" customWidth="1"/>
    <col min="775" max="775" width="7.85546875" style="91" customWidth="1"/>
    <col min="776" max="776" width="14" style="91" customWidth="1"/>
    <col min="777" max="779" width="0" style="91" hidden="1" customWidth="1"/>
    <col min="780" max="782" width="18.42578125" style="91" customWidth="1"/>
    <col min="783" max="783" width="18.7109375" style="91" customWidth="1"/>
    <col min="784" max="784" width="19.7109375" style="91" customWidth="1"/>
    <col min="785" max="785" width="19.28515625" style="91" customWidth="1"/>
    <col min="786" max="786" width="20.5703125" style="91" customWidth="1"/>
    <col min="787" max="787" width="18" style="91" customWidth="1"/>
    <col min="788" max="788" width="20" style="91" customWidth="1"/>
    <col min="789" max="789" width="21.140625" style="91" customWidth="1"/>
    <col min="790" max="790" width="30.28515625" style="91" customWidth="1"/>
    <col min="791" max="791" width="12.42578125" style="91" customWidth="1"/>
    <col min="792" max="1024" width="9.140625" style="91"/>
    <col min="1025" max="1025" width="7.140625" style="91" customWidth="1"/>
    <col min="1026" max="1026" width="41.42578125" style="91" customWidth="1"/>
    <col min="1027" max="1027" width="10.140625" style="91" customWidth="1"/>
    <col min="1028" max="1028" width="8.140625" style="91" customWidth="1"/>
    <col min="1029" max="1030" width="10" style="91" customWidth="1"/>
    <col min="1031" max="1031" width="7.85546875" style="91" customWidth="1"/>
    <col min="1032" max="1032" width="14" style="91" customWidth="1"/>
    <col min="1033" max="1035" width="0" style="91" hidden="1" customWidth="1"/>
    <col min="1036" max="1038" width="18.42578125" style="91" customWidth="1"/>
    <col min="1039" max="1039" width="18.7109375" style="91" customWidth="1"/>
    <col min="1040" max="1040" width="19.7109375" style="91" customWidth="1"/>
    <col min="1041" max="1041" width="19.28515625" style="91" customWidth="1"/>
    <col min="1042" max="1042" width="20.5703125" style="91" customWidth="1"/>
    <col min="1043" max="1043" width="18" style="91" customWidth="1"/>
    <col min="1044" max="1044" width="20" style="91" customWidth="1"/>
    <col min="1045" max="1045" width="21.140625" style="91" customWidth="1"/>
    <col min="1046" max="1046" width="30.28515625" style="91" customWidth="1"/>
    <col min="1047" max="1047" width="12.42578125" style="91" customWidth="1"/>
    <col min="1048" max="1280" width="9.140625" style="91"/>
    <col min="1281" max="1281" width="7.140625" style="91" customWidth="1"/>
    <col min="1282" max="1282" width="41.42578125" style="91" customWidth="1"/>
    <col min="1283" max="1283" width="10.140625" style="91" customWidth="1"/>
    <col min="1284" max="1284" width="8.140625" style="91" customWidth="1"/>
    <col min="1285" max="1286" width="10" style="91" customWidth="1"/>
    <col min="1287" max="1287" width="7.85546875" style="91" customWidth="1"/>
    <col min="1288" max="1288" width="14" style="91" customWidth="1"/>
    <col min="1289" max="1291" width="0" style="91" hidden="1" customWidth="1"/>
    <col min="1292" max="1294" width="18.42578125" style="91" customWidth="1"/>
    <col min="1295" max="1295" width="18.7109375" style="91" customWidth="1"/>
    <col min="1296" max="1296" width="19.7109375" style="91" customWidth="1"/>
    <col min="1297" max="1297" width="19.28515625" style="91" customWidth="1"/>
    <col min="1298" max="1298" width="20.5703125" style="91" customWidth="1"/>
    <col min="1299" max="1299" width="18" style="91" customWidth="1"/>
    <col min="1300" max="1300" width="20" style="91" customWidth="1"/>
    <col min="1301" max="1301" width="21.140625" style="91" customWidth="1"/>
    <col min="1302" max="1302" width="30.28515625" style="91" customWidth="1"/>
    <col min="1303" max="1303" width="12.42578125" style="91" customWidth="1"/>
    <col min="1304" max="1536" width="9.140625" style="91"/>
    <col min="1537" max="1537" width="7.140625" style="91" customWidth="1"/>
    <col min="1538" max="1538" width="41.42578125" style="91" customWidth="1"/>
    <col min="1539" max="1539" width="10.140625" style="91" customWidth="1"/>
    <col min="1540" max="1540" width="8.140625" style="91" customWidth="1"/>
    <col min="1541" max="1542" width="10" style="91" customWidth="1"/>
    <col min="1543" max="1543" width="7.85546875" style="91" customWidth="1"/>
    <col min="1544" max="1544" width="14" style="91" customWidth="1"/>
    <col min="1545" max="1547" width="0" style="91" hidden="1" customWidth="1"/>
    <col min="1548" max="1550" width="18.42578125" style="91" customWidth="1"/>
    <col min="1551" max="1551" width="18.7109375" style="91" customWidth="1"/>
    <col min="1552" max="1552" width="19.7109375" style="91" customWidth="1"/>
    <col min="1553" max="1553" width="19.28515625" style="91" customWidth="1"/>
    <col min="1554" max="1554" width="20.5703125" style="91" customWidth="1"/>
    <col min="1555" max="1555" width="18" style="91" customWidth="1"/>
    <col min="1556" max="1556" width="20" style="91" customWidth="1"/>
    <col min="1557" max="1557" width="21.140625" style="91" customWidth="1"/>
    <col min="1558" max="1558" width="30.28515625" style="91" customWidth="1"/>
    <col min="1559" max="1559" width="12.42578125" style="91" customWidth="1"/>
    <col min="1560" max="1792" width="9.140625" style="91"/>
    <col min="1793" max="1793" width="7.140625" style="91" customWidth="1"/>
    <col min="1794" max="1794" width="41.42578125" style="91" customWidth="1"/>
    <col min="1795" max="1795" width="10.140625" style="91" customWidth="1"/>
    <col min="1796" max="1796" width="8.140625" style="91" customWidth="1"/>
    <col min="1797" max="1798" width="10" style="91" customWidth="1"/>
    <col min="1799" max="1799" width="7.85546875" style="91" customWidth="1"/>
    <col min="1800" max="1800" width="14" style="91" customWidth="1"/>
    <col min="1801" max="1803" width="0" style="91" hidden="1" customWidth="1"/>
    <col min="1804" max="1806" width="18.42578125" style="91" customWidth="1"/>
    <col min="1807" max="1807" width="18.7109375" style="91" customWidth="1"/>
    <col min="1808" max="1808" width="19.7109375" style="91" customWidth="1"/>
    <col min="1809" max="1809" width="19.28515625" style="91" customWidth="1"/>
    <col min="1810" max="1810" width="20.5703125" style="91" customWidth="1"/>
    <col min="1811" max="1811" width="18" style="91" customWidth="1"/>
    <col min="1812" max="1812" width="20" style="91" customWidth="1"/>
    <col min="1813" max="1813" width="21.140625" style="91" customWidth="1"/>
    <col min="1814" max="1814" width="30.28515625" style="91" customWidth="1"/>
    <col min="1815" max="1815" width="12.42578125" style="91" customWidth="1"/>
    <col min="1816" max="2048" width="9.140625" style="91"/>
    <col min="2049" max="2049" width="7.140625" style="91" customWidth="1"/>
    <col min="2050" max="2050" width="41.42578125" style="91" customWidth="1"/>
    <col min="2051" max="2051" width="10.140625" style="91" customWidth="1"/>
    <col min="2052" max="2052" width="8.140625" style="91" customWidth="1"/>
    <col min="2053" max="2054" width="10" style="91" customWidth="1"/>
    <col min="2055" max="2055" width="7.85546875" style="91" customWidth="1"/>
    <col min="2056" max="2056" width="14" style="91" customWidth="1"/>
    <col min="2057" max="2059" width="0" style="91" hidden="1" customWidth="1"/>
    <col min="2060" max="2062" width="18.42578125" style="91" customWidth="1"/>
    <col min="2063" max="2063" width="18.7109375" style="91" customWidth="1"/>
    <col min="2064" max="2064" width="19.7109375" style="91" customWidth="1"/>
    <col min="2065" max="2065" width="19.28515625" style="91" customWidth="1"/>
    <col min="2066" max="2066" width="20.5703125" style="91" customWidth="1"/>
    <col min="2067" max="2067" width="18" style="91" customWidth="1"/>
    <col min="2068" max="2068" width="20" style="91" customWidth="1"/>
    <col min="2069" max="2069" width="21.140625" style="91" customWidth="1"/>
    <col min="2070" max="2070" width="30.28515625" style="91" customWidth="1"/>
    <col min="2071" max="2071" width="12.42578125" style="91" customWidth="1"/>
    <col min="2072" max="2304" width="9.140625" style="91"/>
    <col min="2305" max="2305" width="7.140625" style="91" customWidth="1"/>
    <col min="2306" max="2306" width="41.42578125" style="91" customWidth="1"/>
    <col min="2307" max="2307" width="10.140625" style="91" customWidth="1"/>
    <col min="2308" max="2308" width="8.140625" style="91" customWidth="1"/>
    <col min="2309" max="2310" width="10" style="91" customWidth="1"/>
    <col min="2311" max="2311" width="7.85546875" style="91" customWidth="1"/>
    <col min="2312" max="2312" width="14" style="91" customWidth="1"/>
    <col min="2313" max="2315" width="0" style="91" hidden="1" customWidth="1"/>
    <col min="2316" max="2318" width="18.42578125" style="91" customWidth="1"/>
    <col min="2319" max="2319" width="18.7109375" style="91" customWidth="1"/>
    <col min="2320" max="2320" width="19.7109375" style="91" customWidth="1"/>
    <col min="2321" max="2321" width="19.28515625" style="91" customWidth="1"/>
    <col min="2322" max="2322" width="20.5703125" style="91" customWidth="1"/>
    <col min="2323" max="2323" width="18" style="91" customWidth="1"/>
    <col min="2324" max="2324" width="20" style="91" customWidth="1"/>
    <col min="2325" max="2325" width="21.140625" style="91" customWidth="1"/>
    <col min="2326" max="2326" width="30.28515625" style="91" customWidth="1"/>
    <col min="2327" max="2327" width="12.42578125" style="91" customWidth="1"/>
    <col min="2328" max="2560" width="9.140625" style="91"/>
    <col min="2561" max="2561" width="7.140625" style="91" customWidth="1"/>
    <col min="2562" max="2562" width="41.42578125" style="91" customWidth="1"/>
    <col min="2563" max="2563" width="10.140625" style="91" customWidth="1"/>
    <col min="2564" max="2564" width="8.140625" style="91" customWidth="1"/>
    <col min="2565" max="2566" width="10" style="91" customWidth="1"/>
    <col min="2567" max="2567" width="7.85546875" style="91" customWidth="1"/>
    <col min="2568" max="2568" width="14" style="91" customWidth="1"/>
    <col min="2569" max="2571" width="0" style="91" hidden="1" customWidth="1"/>
    <col min="2572" max="2574" width="18.42578125" style="91" customWidth="1"/>
    <col min="2575" max="2575" width="18.7109375" style="91" customWidth="1"/>
    <col min="2576" max="2576" width="19.7109375" style="91" customWidth="1"/>
    <col min="2577" max="2577" width="19.28515625" style="91" customWidth="1"/>
    <col min="2578" max="2578" width="20.5703125" style="91" customWidth="1"/>
    <col min="2579" max="2579" width="18" style="91" customWidth="1"/>
    <col min="2580" max="2580" width="20" style="91" customWidth="1"/>
    <col min="2581" max="2581" width="21.140625" style="91" customWidth="1"/>
    <col min="2582" max="2582" width="30.28515625" style="91" customWidth="1"/>
    <col min="2583" max="2583" width="12.42578125" style="91" customWidth="1"/>
    <col min="2584" max="2816" width="9.140625" style="91"/>
    <col min="2817" max="2817" width="7.140625" style="91" customWidth="1"/>
    <col min="2818" max="2818" width="41.42578125" style="91" customWidth="1"/>
    <col min="2819" max="2819" width="10.140625" style="91" customWidth="1"/>
    <col min="2820" max="2820" width="8.140625" style="91" customWidth="1"/>
    <col min="2821" max="2822" width="10" style="91" customWidth="1"/>
    <col min="2823" max="2823" width="7.85546875" style="91" customWidth="1"/>
    <col min="2824" max="2824" width="14" style="91" customWidth="1"/>
    <col min="2825" max="2827" width="0" style="91" hidden="1" customWidth="1"/>
    <col min="2828" max="2830" width="18.42578125" style="91" customWidth="1"/>
    <col min="2831" max="2831" width="18.7109375" style="91" customWidth="1"/>
    <col min="2832" max="2832" width="19.7109375" style="91" customWidth="1"/>
    <col min="2833" max="2833" width="19.28515625" style="91" customWidth="1"/>
    <col min="2834" max="2834" width="20.5703125" style="91" customWidth="1"/>
    <col min="2835" max="2835" width="18" style="91" customWidth="1"/>
    <col min="2836" max="2836" width="20" style="91" customWidth="1"/>
    <col min="2837" max="2837" width="21.140625" style="91" customWidth="1"/>
    <col min="2838" max="2838" width="30.28515625" style="91" customWidth="1"/>
    <col min="2839" max="2839" width="12.42578125" style="91" customWidth="1"/>
    <col min="2840" max="3072" width="9.140625" style="91"/>
    <col min="3073" max="3073" width="7.140625" style="91" customWidth="1"/>
    <col min="3074" max="3074" width="41.42578125" style="91" customWidth="1"/>
    <col min="3075" max="3075" width="10.140625" style="91" customWidth="1"/>
    <col min="3076" max="3076" width="8.140625" style="91" customWidth="1"/>
    <col min="3077" max="3078" width="10" style="91" customWidth="1"/>
    <col min="3079" max="3079" width="7.85546875" style="91" customWidth="1"/>
    <col min="3080" max="3080" width="14" style="91" customWidth="1"/>
    <col min="3081" max="3083" width="0" style="91" hidden="1" customWidth="1"/>
    <col min="3084" max="3086" width="18.42578125" style="91" customWidth="1"/>
    <col min="3087" max="3087" width="18.7109375" style="91" customWidth="1"/>
    <col min="3088" max="3088" width="19.7109375" style="91" customWidth="1"/>
    <col min="3089" max="3089" width="19.28515625" style="91" customWidth="1"/>
    <col min="3090" max="3090" width="20.5703125" style="91" customWidth="1"/>
    <col min="3091" max="3091" width="18" style="91" customWidth="1"/>
    <col min="3092" max="3092" width="20" style="91" customWidth="1"/>
    <col min="3093" max="3093" width="21.140625" style="91" customWidth="1"/>
    <col min="3094" max="3094" width="30.28515625" style="91" customWidth="1"/>
    <col min="3095" max="3095" width="12.42578125" style="91" customWidth="1"/>
    <col min="3096" max="3328" width="9.140625" style="91"/>
    <col min="3329" max="3329" width="7.140625" style="91" customWidth="1"/>
    <col min="3330" max="3330" width="41.42578125" style="91" customWidth="1"/>
    <col min="3331" max="3331" width="10.140625" style="91" customWidth="1"/>
    <col min="3332" max="3332" width="8.140625" style="91" customWidth="1"/>
    <col min="3333" max="3334" width="10" style="91" customWidth="1"/>
    <col min="3335" max="3335" width="7.85546875" style="91" customWidth="1"/>
    <col min="3336" max="3336" width="14" style="91" customWidth="1"/>
    <col min="3337" max="3339" width="0" style="91" hidden="1" customWidth="1"/>
    <col min="3340" max="3342" width="18.42578125" style="91" customWidth="1"/>
    <col min="3343" max="3343" width="18.7109375" style="91" customWidth="1"/>
    <col min="3344" max="3344" width="19.7109375" style="91" customWidth="1"/>
    <col min="3345" max="3345" width="19.28515625" style="91" customWidth="1"/>
    <col min="3346" max="3346" width="20.5703125" style="91" customWidth="1"/>
    <col min="3347" max="3347" width="18" style="91" customWidth="1"/>
    <col min="3348" max="3348" width="20" style="91" customWidth="1"/>
    <col min="3349" max="3349" width="21.140625" style="91" customWidth="1"/>
    <col min="3350" max="3350" width="30.28515625" style="91" customWidth="1"/>
    <col min="3351" max="3351" width="12.42578125" style="91" customWidth="1"/>
    <col min="3352" max="3584" width="9.140625" style="91"/>
    <col min="3585" max="3585" width="7.140625" style="91" customWidth="1"/>
    <col min="3586" max="3586" width="41.42578125" style="91" customWidth="1"/>
    <col min="3587" max="3587" width="10.140625" style="91" customWidth="1"/>
    <col min="3588" max="3588" width="8.140625" style="91" customWidth="1"/>
    <col min="3589" max="3590" width="10" style="91" customWidth="1"/>
    <col min="3591" max="3591" width="7.85546875" style="91" customWidth="1"/>
    <col min="3592" max="3592" width="14" style="91" customWidth="1"/>
    <col min="3593" max="3595" width="0" style="91" hidden="1" customWidth="1"/>
    <col min="3596" max="3598" width="18.42578125" style="91" customWidth="1"/>
    <col min="3599" max="3599" width="18.7109375" style="91" customWidth="1"/>
    <col min="3600" max="3600" width="19.7109375" style="91" customWidth="1"/>
    <col min="3601" max="3601" width="19.28515625" style="91" customWidth="1"/>
    <col min="3602" max="3602" width="20.5703125" style="91" customWidth="1"/>
    <col min="3603" max="3603" width="18" style="91" customWidth="1"/>
    <col min="3604" max="3604" width="20" style="91" customWidth="1"/>
    <col min="3605" max="3605" width="21.140625" style="91" customWidth="1"/>
    <col min="3606" max="3606" width="30.28515625" style="91" customWidth="1"/>
    <col min="3607" max="3607" width="12.42578125" style="91" customWidth="1"/>
    <col min="3608" max="3840" width="9.140625" style="91"/>
    <col min="3841" max="3841" width="7.140625" style="91" customWidth="1"/>
    <col min="3842" max="3842" width="41.42578125" style="91" customWidth="1"/>
    <col min="3843" max="3843" width="10.140625" style="91" customWidth="1"/>
    <col min="3844" max="3844" width="8.140625" style="91" customWidth="1"/>
    <col min="3845" max="3846" width="10" style="91" customWidth="1"/>
    <col min="3847" max="3847" width="7.85546875" style="91" customWidth="1"/>
    <col min="3848" max="3848" width="14" style="91" customWidth="1"/>
    <col min="3849" max="3851" width="0" style="91" hidden="1" customWidth="1"/>
    <col min="3852" max="3854" width="18.42578125" style="91" customWidth="1"/>
    <col min="3855" max="3855" width="18.7109375" style="91" customWidth="1"/>
    <col min="3856" max="3856" width="19.7109375" style="91" customWidth="1"/>
    <col min="3857" max="3857" width="19.28515625" style="91" customWidth="1"/>
    <col min="3858" max="3858" width="20.5703125" style="91" customWidth="1"/>
    <col min="3859" max="3859" width="18" style="91" customWidth="1"/>
    <col min="3860" max="3860" width="20" style="91" customWidth="1"/>
    <col min="3861" max="3861" width="21.140625" style="91" customWidth="1"/>
    <col min="3862" max="3862" width="30.28515625" style="91" customWidth="1"/>
    <col min="3863" max="3863" width="12.42578125" style="91" customWidth="1"/>
    <col min="3864" max="4096" width="9.140625" style="91"/>
    <col min="4097" max="4097" width="7.140625" style="91" customWidth="1"/>
    <col min="4098" max="4098" width="41.42578125" style="91" customWidth="1"/>
    <col min="4099" max="4099" width="10.140625" style="91" customWidth="1"/>
    <col min="4100" max="4100" width="8.140625" style="91" customWidth="1"/>
    <col min="4101" max="4102" width="10" style="91" customWidth="1"/>
    <col min="4103" max="4103" width="7.85546875" style="91" customWidth="1"/>
    <col min="4104" max="4104" width="14" style="91" customWidth="1"/>
    <col min="4105" max="4107" width="0" style="91" hidden="1" customWidth="1"/>
    <col min="4108" max="4110" width="18.42578125" style="91" customWidth="1"/>
    <col min="4111" max="4111" width="18.7109375" style="91" customWidth="1"/>
    <col min="4112" max="4112" width="19.7109375" style="91" customWidth="1"/>
    <col min="4113" max="4113" width="19.28515625" style="91" customWidth="1"/>
    <col min="4114" max="4114" width="20.5703125" style="91" customWidth="1"/>
    <col min="4115" max="4115" width="18" style="91" customWidth="1"/>
    <col min="4116" max="4116" width="20" style="91" customWidth="1"/>
    <col min="4117" max="4117" width="21.140625" style="91" customWidth="1"/>
    <col min="4118" max="4118" width="30.28515625" style="91" customWidth="1"/>
    <col min="4119" max="4119" width="12.42578125" style="91" customWidth="1"/>
    <col min="4120" max="4352" width="9.140625" style="91"/>
    <col min="4353" max="4353" width="7.140625" style="91" customWidth="1"/>
    <col min="4354" max="4354" width="41.42578125" style="91" customWidth="1"/>
    <col min="4355" max="4355" width="10.140625" style="91" customWidth="1"/>
    <col min="4356" max="4356" width="8.140625" style="91" customWidth="1"/>
    <col min="4357" max="4358" width="10" style="91" customWidth="1"/>
    <col min="4359" max="4359" width="7.85546875" style="91" customWidth="1"/>
    <col min="4360" max="4360" width="14" style="91" customWidth="1"/>
    <col min="4361" max="4363" width="0" style="91" hidden="1" customWidth="1"/>
    <col min="4364" max="4366" width="18.42578125" style="91" customWidth="1"/>
    <col min="4367" max="4367" width="18.7109375" style="91" customWidth="1"/>
    <col min="4368" max="4368" width="19.7109375" style="91" customWidth="1"/>
    <col min="4369" max="4369" width="19.28515625" style="91" customWidth="1"/>
    <col min="4370" max="4370" width="20.5703125" style="91" customWidth="1"/>
    <col min="4371" max="4371" width="18" style="91" customWidth="1"/>
    <col min="4372" max="4372" width="20" style="91" customWidth="1"/>
    <col min="4373" max="4373" width="21.140625" style="91" customWidth="1"/>
    <col min="4374" max="4374" width="30.28515625" style="91" customWidth="1"/>
    <col min="4375" max="4375" width="12.42578125" style="91" customWidth="1"/>
    <col min="4376" max="4608" width="9.140625" style="91"/>
    <col min="4609" max="4609" width="7.140625" style="91" customWidth="1"/>
    <col min="4610" max="4610" width="41.42578125" style="91" customWidth="1"/>
    <col min="4611" max="4611" width="10.140625" style="91" customWidth="1"/>
    <col min="4612" max="4612" width="8.140625" style="91" customWidth="1"/>
    <col min="4613" max="4614" width="10" style="91" customWidth="1"/>
    <col min="4615" max="4615" width="7.85546875" style="91" customWidth="1"/>
    <col min="4616" max="4616" width="14" style="91" customWidth="1"/>
    <col min="4617" max="4619" width="0" style="91" hidden="1" customWidth="1"/>
    <col min="4620" max="4622" width="18.42578125" style="91" customWidth="1"/>
    <col min="4623" max="4623" width="18.7109375" style="91" customWidth="1"/>
    <col min="4624" max="4624" width="19.7109375" style="91" customWidth="1"/>
    <col min="4625" max="4625" width="19.28515625" style="91" customWidth="1"/>
    <col min="4626" max="4626" width="20.5703125" style="91" customWidth="1"/>
    <col min="4627" max="4627" width="18" style="91" customWidth="1"/>
    <col min="4628" max="4628" width="20" style="91" customWidth="1"/>
    <col min="4629" max="4629" width="21.140625" style="91" customWidth="1"/>
    <col min="4630" max="4630" width="30.28515625" style="91" customWidth="1"/>
    <col min="4631" max="4631" width="12.42578125" style="91" customWidth="1"/>
    <col min="4632" max="4864" width="9.140625" style="91"/>
    <col min="4865" max="4865" width="7.140625" style="91" customWidth="1"/>
    <col min="4866" max="4866" width="41.42578125" style="91" customWidth="1"/>
    <col min="4867" max="4867" width="10.140625" style="91" customWidth="1"/>
    <col min="4868" max="4868" width="8.140625" style="91" customWidth="1"/>
    <col min="4869" max="4870" width="10" style="91" customWidth="1"/>
    <col min="4871" max="4871" width="7.85546875" style="91" customWidth="1"/>
    <col min="4872" max="4872" width="14" style="91" customWidth="1"/>
    <col min="4873" max="4875" width="0" style="91" hidden="1" customWidth="1"/>
    <col min="4876" max="4878" width="18.42578125" style="91" customWidth="1"/>
    <col min="4879" max="4879" width="18.7109375" style="91" customWidth="1"/>
    <col min="4880" max="4880" width="19.7109375" style="91" customWidth="1"/>
    <col min="4881" max="4881" width="19.28515625" style="91" customWidth="1"/>
    <col min="4882" max="4882" width="20.5703125" style="91" customWidth="1"/>
    <col min="4883" max="4883" width="18" style="91" customWidth="1"/>
    <col min="4884" max="4884" width="20" style="91" customWidth="1"/>
    <col min="4885" max="4885" width="21.140625" style="91" customWidth="1"/>
    <col min="4886" max="4886" width="30.28515625" style="91" customWidth="1"/>
    <col min="4887" max="4887" width="12.42578125" style="91" customWidth="1"/>
    <col min="4888" max="5120" width="9.140625" style="91"/>
    <col min="5121" max="5121" width="7.140625" style="91" customWidth="1"/>
    <col min="5122" max="5122" width="41.42578125" style="91" customWidth="1"/>
    <col min="5123" max="5123" width="10.140625" style="91" customWidth="1"/>
    <col min="5124" max="5124" width="8.140625" style="91" customWidth="1"/>
    <col min="5125" max="5126" width="10" style="91" customWidth="1"/>
    <col min="5127" max="5127" width="7.85546875" style="91" customWidth="1"/>
    <col min="5128" max="5128" width="14" style="91" customWidth="1"/>
    <col min="5129" max="5131" width="0" style="91" hidden="1" customWidth="1"/>
    <col min="5132" max="5134" width="18.42578125" style="91" customWidth="1"/>
    <col min="5135" max="5135" width="18.7109375" style="91" customWidth="1"/>
    <col min="5136" max="5136" width="19.7109375" style="91" customWidth="1"/>
    <col min="5137" max="5137" width="19.28515625" style="91" customWidth="1"/>
    <col min="5138" max="5138" width="20.5703125" style="91" customWidth="1"/>
    <col min="5139" max="5139" width="18" style="91" customWidth="1"/>
    <col min="5140" max="5140" width="20" style="91" customWidth="1"/>
    <col min="5141" max="5141" width="21.140625" style="91" customWidth="1"/>
    <col min="5142" max="5142" width="30.28515625" style="91" customWidth="1"/>
    <col min="5143" max="5143" width="12.42578125" style="91" customWidth="1"/>
    <col min="5144" max="5376" width="9.140625" style="91"/>
    <col min="5377" max="5377" width="7.140625" style="91" customWidth="1"/>
    <col min="5378" max="5378" width="41.42578125" style="91" customWidth="1"/>
    <col min="5379" max="5379" width="10.140625" style="91" customWidth="1"/>
    <col min="5380" max="5380" width="8.140625" style="91" customWidth="1"/>
    <col min="5381" max="5382" width="10" style="91" customWidth="1"/>
    <col min="5383" max="5383" width="7.85546875" style="91" customWidth="1"/>
    <col min="5384" max="5384" width="14" style="91" customWidth="1"/>
    <col min="5385" max="5387" width="0" style="91" hidden="1" customWidth="1"/>
    <col min="5388" max="5390" width="18.42578125" style="91" customWidth="1"/>
    <col min="5391" max="5391" width="18.7109375" style="91" customWidth="1"/>
    <col min="5392" max="5392" width="19.7109375" style="91" customWidth="1"/>
    <col min="5393" max="5393" width="19.28515625" style="91" customWidth="1"/>
    <col min="5394" max="5394" width="20.5703125" style="91" customWidth="1"/>
    <col min="5395" max="5395" width="18" style="91" customWidth="1"/>
    <col min="5396" max="5396" width="20" style="91" customWidth="1"/>
    <col min="5397" max="5397" width="21.140625" style="91" customWidth="1"/>
    <col min="5398" max="5398" width="30.28515625" style="91" customWidth="1"/>
    <col min="5399" max="5399" width="12.42578125" style="91" customWidth="1"/>
    <col min="5400" max="5632" width="9.140625" style="91"/>
    <col min="5633" max="5633" width="7.140625" style="91" customWidth="1"/>
    <col min="5634" max="5634" width="41.42578125" style="91" customWidth="1"/>
    <col min="5635" max="5635" width="10.140625" style="91" customWidth="1"/>
    <col min="5636" max="5636" width="8.140625" style="91" customWidth="1"/>
    <col min="5637" max="5638" width="10" style="91" customWidth="1"/>
    <col min="5639" max="5639" width="7.85546875" style="91" customWidth="1"/>
    <col min="5640" max="5640" width="14" style="91" customWidth="1"/>
    <col min="5641" max="5643" width="0" style="91" hidden="1" customWidth="1"/>
    <col min="5644" max="5646" width="18.42578125" style="91" customWidth="1"/>
    <col min="5647" max="5647" width="18.7109375" style="91" customWidth="1"/>
    <col min="5648" max="5648" width="19.7109375" style="91" customWidth="1"/>
    <col min="5649" max="5649" width="19.28515625" style="91" customWidth="1"/>
    <col min="5650" max="5650" width="20.5703125" style="91" customWidth="1"/>
    <col min="5651" max="5651" width="18" style="91" customWidth="1"/>
    <col min="5652" max="5652" width="20" style="91" customWidth="1"/>
    <col min="5653" max="5653" width="21.140625" style="91" customWidth="1"/>
    <col min="5654" max="5654" width="30.28515625" style="91" customWidth="1"/>
    <col min="5655" max="5655" width="12.42578125" style="91" customWidth="1"/>
    <col min="5656" max="5888" width="9.140625" style="91"/>
    <col min="5889" max="5889" width="7.140625" style="91" customWidth="1"/>
    <col min="5890" max="5890" width="41.42578125" style="91" customWidth="1"/>
    <col min="5891" max="5891" width="10.140625" style="91" customWidth="1"/>
    <col min="5892" max="5892" width="8.140625" style="91" customWidth="1"/>
    <col min="5893" max="5894" width="10" style="91" customWidth="1"/>
    <col min="5895" max="5895" width="7.85546875" style="91" customWidth="1"/>
    <col min="5896" max="5896" width="14" style="91" customWidth="1"/>
    <col min="5897" max="5899" width="0" style="91" hidden="1" customWidth="1"/>
    <col min="5900" max="5902" width="18.42578125" style="91" customWidth="1"/>
    <col min="5903" max="5903" width="18.7109375" style="91" customWidth="1"/>
    <col min="5904" max="5904" width="19.7109375" style="91" customWidth="1"/>
    <col min="5905" max="5905" width="19.28515625" style="91" customWidth="1"/>
    <col min="5906" max="5906" width="20.5703125" style="91" customWidth="1"/>
    <col min="5907" max="5907" width="18" style="91" customWidth="1"/>
    <col min="5908" max="5908" width="20" style="91" customWidth="1"/>
    <col min="5909" max="5909" width="21.140625" style="91" customWidth="1"/>
    <col min="5910" max="5910" width="30.28515625" style="91" customWidth="1"/>
    <col min="5911" max="5911" width="12.42578125" style="91" customWidth="1"/>
    <col min="5912" max="6144" width="9.140625" style="91"/>
    <col min="6145" max="6145" width="7.140625" style="91" customWidth="1"/>
    <col min="6146" max="6146" width="41.42578125" style="91" customWidth="1"/>
    <col min="6147" max="6147" width="10.140625" style="91" customWidth="1"/>
    <col min="6148" max="6148" width="8.140625" style="91" customWidth="1"/>
    <col min="6149" max="6150" width="10" style="91" customWidth="1"/>
    <col min="6151" max="6151" width="7.85546875" style="91" customWidth="1"/>
    <col min="6152" max="6152" width="14" style="91" customWidth="1"/>
    <col min="6153" max="6155" width="0" style="91" hidden="1" customWidth="1"/>
    <col min="6156" max="6158" width="18.42578125" style="91" customWidth="1"/>
    <col min="6159" max="6159" width="18.7109375" style="91" customWidth="1"/>
    <col min="6160" max="6160" width="19.7109375" style="91" customWidth="1"/>
    <col min="6161" max="6161" width="19.28515625" style="91" customWidth="1"/>
    <col min="6162" max="6162" width="20.5703125" style="91" customWidth="1"/>
    <col min="6163" max="6163" width="18" style="91" customWidth="1"/>
    <col min="6164" max="6164" width="20" style="91" customWidth="1"/>
    <col min="6165" max="6165" width="21.140625" style="91" customWidth="1"/>
    <col min="6166" max="6166" width="30.28515625" style="91" customWidth="1"/>
    <col min="6167" max="6167" width="12.42578125" style="91" customWidth="1"/>
    <col min="6168" max="6400" width="9.140625" style="91"/>
    <col min="6401" max="6401" width="7.140625" style="91" customWidth="1"/>
    <col min="6402" max="6402" width="41.42578125" style="91" customWidth="1"/>
    <col min="6403" max="6403" width="10.140625" style="91" customWidth="1"/>
    <col min="6404" max="6404" width="8.140625" style="91" customWidth="1"/>
    <col min="6405" max="6406" width="10" style="91" customWidth="1"/>
    <col min="6407" max="6407" width="7.85546875" style="91" customWidth="1"/>
    <col min="6408" max="6408" width="14" style="91" customWidth="1"/>
    <col min="6409" max="6411" width="0" style="91" hidden="1" customWidth="1"/>
    <col min="6412" max="6414" width="18.42578125" style="91" customWidth="1"/>
    <col min="6415" max="6415" width="18.7109375" style="91" customWidth="1"/>
    <col min="6416" max="6416" width="19.7109375" style="91" customWidth="1"/>
    <col min="6417" max="6417" width="19.28515625" style="91" customWidth="1"/>
    <col min="6418" max="6418" width="20.5703125" style="91" customWidth="1"/>
    <col min="6419" max="6419" width="18" style="91" customWidth="1"/>
    <col min="6420" max="6420" width="20" style="91" customWidth="1"/>
    <col min="6421" max="6421" width="21.140625" style="91" customWidth="1"/>
    <col min="6422" max="6422" width="30.28515625" style="91" customWidth="1"/>
    <col min="6423" max="6423" width="12.42578125" style="91" customWidth="1"/>
    <col min="6424" max="6656" width="9.140625" style="91"/>
    <col min="6657" max="6657" width="7.140625" style="91" customWidth="1"/>
    <col min="6658" max="6658" width="41.42578125" style="91" customWidth="1"/>
    <col min="6659" max="6659" width="10.140625" style="91" customWidth="1"/>
    <col min="6660" max="6660" width="8.140625" style="91" customWidth="1"/>
    <col min="6661" max="6662" width="10" style="91" customWidth="1"/>
    <col min="6663" max="6663" width="7.85546875" style="91" customWidth="1"/>
    <col min="6664" max="6664" width="14" style="91" customWidth="1"/>
    <col min="6665" max="6667" width="0" style="91" hidden="1" customWidth="1"/>
    <col min="6668" max="6670" width="18.42578125" style="91" customWidth="1"/>
    <col min="6671" max="6671" width="18.7109375" style="91" customWidth="1"/>
    <col min="6672" max="6672" width="19.7109375" style="91" customWidth="1"/>
    <col min="6673" max="6673" width="19.28515625" style="91" customWidth="1"/>
    <col min="6674" max="6674" width="20.5703125" style="91" customWidth="1"/>
    <col min="6675" max="6675" width="18" style="91" customWidth="1"/>
    <col min="6676" max="6676" width="20" style="91" customWidth="1"/>
    <col min="6677" max="6677" width="21.140625" style="91" customWidth="1"/>
    <col min="6678" max="6678" width="30.28515625" style="91" customWidth="1"/>
    <col min="6679" max="6679" width="12.42578125" style="91" customWidth="1"/>
    <col min="6680" max="6912" width="9.140625" style="91"/>
    <col min="6913" max="6913" width="7.140625" style="91" customWidth="1"/>
    <col min="6914" max="6914" width="41.42578125" style="91" customWidth="1"/>
    <col min="6915" max="6915" width="10.140625" style="91" customWidth="1"/>
    <col min="6916" max="6916" width="8.140625" style="91" customWidth="1"/>
    <col min="6917" max="6918" width="10" style="91" customWidth="1"/>
    <col min="6919" max="6919" width="7.85546875" style="91" customWidth="1"/>
    <col min="6920" max="6920" width="14" style="91" customWidth="1"/>
    <col min="6921" max="6923" width="0" style="91" hidden="1" customWidth="1"/>
    <col min="6924" max="6926" width="18.42578125" style="91" customWidth="1"/>
    <col min="6927" max="6927" width="18.7109375" style="91" customWidth="1"/>
    <col min="6928" max="6928" width="19.7109375" style="91" customWidth="1"/>
    <col min="6929" max="6929" width="19.28515625" style="91" customWidth="1"/>
    <col min="6930" max="6930" width="20.5703125" style="91" customWidth="1"/>
    <col min="6931" max="6931" width="18" style="91" customWidth="1"/>
    <col min="6932" max="6932" width="20" style="91" customWidth="1"/>
    <col min="6933" max="6933" width="21.140625" style="91" customWidth="1"/>
    <col min="6934" max="6934" width="30.28515625" style="91" customWidth="1"/>
    <col min="6935" max="6935" width="12.42578125" style="91" customWidth="1"/>
    <col min="6936" max="7168" width="9.140625" style="91"/>
    <col min="7169" max="7169" width="7.140625" style="91" customWidth="1"/>
    <col min="7170" max="7170" width="41.42578125" style="91" customWidth="1"/>
    <col min="7171" max="7171" width="10.140625" style="91" customWidth="1"/>
    <col min="7172" max="7172" width="8.140625" style="91" customWidth="1"/>
    <col min="7173" max="7174" width="10" style="91" customWidth="1"/>
    <col min="7175" max="7175" width="7.85546875" style="91" customWidth="1"/>
    <col min="7176" max="7176" width="14" style="91" customWidth="1"/>
    <col min="7177" max="7179" width="0" style="91" hidden="1" customWidth="1"/>
    <col min="7180" max="7182" width="18.42578125" style="91" customWidth="1"/>
    <col min="7183" max="7183" width="18.7109375" style="91" customWidth="1"/>
    <col min="7184" max="7184" width="19.7109375" style="91" customWidth="1"/>
    <col min="7185" max="7185" width="19.28515625" style="91" customWidth="1"/>
    <col min="7186" max="7186" width="20.5703125" style="91" customWidth="1"/>
    <col min="7187" max="7187" width="18" style="91" customWidth="1"/>
    <col min="7188" max="7188" width="20" style="91" customWidth="1"/>
    <col min="7189" max="7189" width="21.140625" style="91" customWidth="1"/>
    <col min="7190" max="7190" width="30.28515625" style="91" customWidth="1"/>
    <col min="7191" max="7191" width="12.42578125" style="91" customWidth="1"/>
    <col min="7192" max="7424" width="9.140625" style="91"/>
    <col min="7425" max="7425" width="7.140625" style="91" customWidth="1"/>
    <col min="7426" max="7426" width="41.42578125" style="91" customWidth="1"/>
    <col min="7427" max="7427" width="10.140625" style="91" customWidth="1"/>
    <col min="7428" max="7428" width="8.140625" style="91" customWidth="1"/>
    <col min="7429" max="7430" width="10" style="91" customWidth="1"/>
    <col min="7431" max="7431" width="7.85546875" style="91" customWidth="1"/>
    <col min="7432" max="7432" width="14" style="91" customWidth="1"/>
    <col min="7433" max="7435" width="0" style="91" hidden="1" customWidth="1"/>
    <col min="7436" max="7438" width="18.42578125" style="91" customWidth="1"/>
    <col min="7439" max="7439" width="18.7109375" style="91" customWidth="1"/>
    <col min="7440" max="7440" width="19.7109375" style="91" customWidth="1"/>
    <col min="7441" max="7441" width="19.28515625" style="91" customWidth="1"/>
    <col min="7442" max="7442" width="20.5703125" style="91" customWidth="1"/>
    <col min="7443" max="7443" width="18" style="91" customWidth="1"/>
    <col min="7444" max="7444" width="20" style="91" customWidth="1"/>
    <col min="7445" max="7445" width="21.140625" style="91" customWidth="1"/>
    <col min="7446" max="7446" width="30.28515625" style="91" customWidth="1"/>
    <col min="7447" max="7447" width="12.42578125" style="91" customWidth="1"/>
    <col min="7448" max="7680" width="9.140625" style="91"/>
    <col min="7681" max="7681" width="7.140625" style="91" customWidth="1"/>
    <col min="7682" max="7682" width="41.42578125" style="91" customWidth="1"/>
    <col min="7683" max="7683" width="10.140625" style="91" customWidth="1"/>
    <col min="7684" max="7684" width="8.140625" style="91" customWidth="1"/>
    <col min="7685" max="7686" width="10" style="91" customWidth="1"/>
    <col min="7687" max="7687" width="7.85546875" style="91" customWidth="1"/>
    <col min="7688" max="7688" width="14" style="91" customWidth="1"/>
    <col min="7689" max="7691" width="0" style="91" hidden="1" customWidth="1"/>
    <col min="7692" max="7694" width="18.42578125" style="91" customWidth="1"/>
    <col min="7695" max="7695" width="18.7109375" style="91" customWidth="1"/>
    <col min="7696" max="7696" width="19.7109375" style="91" customWidth="1"/>
    <col min="7697" max="7697" width="19.28515625" style="91" customWidth="1"/>
    <col min="7698" max="7698" width="20.5703125" style="91" customWidth="1"/>
    <col min="7699" max="7699" width="18" style="91" customWidth="1"/>
    <col min="7700" max="7700" width="20" style="91" customWidth="1"/>
    <col min="7701" max="7701" width="21.140625" style="91" customWidth="1"/>
    <col min="7702" max="7702" width="30.28515625" style="91" customWidth="1"/>
    <col min="7703" max="7703" width="12.42578125" style="91" customWidth="1"/>
    <col min="7704" max="7936" width="9.140625" style="91"/>
    <col min="7937" max="7937" width="7.140625" style="91" customWidth="1"/>
    <col min="7938" max="7938" width="41.42578125" style="91" customWidth="1"/>
    <col min="7939" max="7939" width="10.140625" style="91" customWidth="1"/>
    <col min="7940" max="7940" width="8.140625" style="91" customWidth="1"/>
    <col min="7941" max="7942" width="10" style="91" customWidth="1"/>
    <col min="7943" max="7943" width="7.85546875" style="91" customWidth="1"/>
    <col min="7944" max="7944" width="14" style="91" customWidth="1"/>
    <col min="7945" max="7947" width="0" style="91" hidden="1" customWidth="1"/>
    <col min="7948" max="7950" width="18.42578125" style="91" customWidth="1"/>
    <col min="7951" max="7951" width="18.7109375" style="91" customWidth="1"/>
    <col min="7952" max="7952" width="19.7109375" style="91" customWidth="1"/>
    <col min="7953" max="7953" width="19.28515625" style="91" customWidth="1"/>
    <col min="7954" max="7954" width="20.5703125" style="91" customWidth="1"/>
    <col min="7955" max="7955" width="18" style="91" customWidth="1"/>
    <col min="7956" max="7956" width="20" style="91" customWidth="1"/>
    <col min="7957" max="7957" width="21.140625" style="91" customWidth="1"/>
    <col min="7958" max="7958" width="30.28515625" style="91" customWidth="1"/>
    <col min="7959" max="7959" width="12.42578125" style="91" customWidth="1"/>
    <col min="7960" max="8192" width="9.140625" style="91"/>
    <col min="8193" max="8193" width="7.140625" style="91" customWidth="1"/>
    <col min="8194" max="8194" width="41.42578125" style="91" customWidth="1"/>
    <col min="8195" max="8195" width="10.140625" style="91" customWidth="1"/>
    <col min="8196" max="8196" width="8.140625" style="91" customWidth="1"/>
    <col min="8197" max="8198" width="10" style="91" customWidth="1"/>
    <col min="8199" max="8199" width="7.85546875" style="91" customWidth="1"/>
    <col min="8200" max="8200" width="14" style="91" customWidth="1"/>
    <col min="8201" max="8203" width="0" style="91" hidden="1" customWidth="1"/>
    <col min="8204" max="8206" width="18.42578125" style="91" customWidth="1"/>
    <col min="8207" max="8207" width="18.7109375" style="91" customWidth="1"/>
    <col min="8208" max="8208" width="19.7109375" style="91" customWidth="1"/>
    <col min="8209" max="8209" width="19.28515625" style="91" customWidth="1"/>
    <col min="8210" max="8210" width="20.5703125" style="91" customWidth="1"/>
    <col min="8211" max="8211" width="18" style="91" customWidth="1"/>
    <col min="8212" max="8212" width="20" style="91" customWidth="1"/>
    <col min="8213" max="8213" width="21.140625" style="91" customWidth="1"/>
    <col min="8214" max="8214" width="30.28515625" style="91" customWidth="1"/>
    <col min="8215" max="8215" width="12.42578125" style="91" customWidth="1"/>
    <col min="8216" max="8448" width="9.140625" style="91"/>
    <col min="8449" max="8449" width="7.140625" style="91" customWidth="1"/>
    <col min="8450" max="8450" width="41.42578125" style="91" customWidth="1"/>
    <col min="8451" max="8451" width="10.140625" style="91" customWidth="1"/>
    <col min="8452" max="8452" width="8.140625" style="91" customWidth="1"/>
    <col min="8453" max="8454" width="10" style="91" customWidth="1"/>
    <col min="8455" max="8455" width="7.85546875" style="91" customWidth="1"/>
    <col min="8456" max="8456" width="14" style="91" customWidth="1"/>
    <col min="8457" max="8459" width="0" style="91" hidden="1" customWidth="1"/>
    <col min="8460" max="8462" width="18.42578125" style="91" customWidth="1"/>
    <col min="8463" max="8463" width="18.7109375" style="91" customWidth="1"/>
    <col min="8464" max="8464" width="19.7109375" style="91" customWidth="1"/>
    <col min="8465" max="8465" width="19.28515625" style="91" customWidth="1"/>
    <col min="8466" max="8466" width="20.5703125" style="91" customWidth="1"/>
    <col min="8467" max="8467" width="18" style="91" customWidth="1"/>
    <col min="8468" max="8468" width="20" style="91" customWidth="1"/>
    <col min="8469" max="8469" width="21.140625" style="91" customWidth="1"/>
    <col min="8470" max="8470" width="30.28515625" style="91" customWidth="1"/>
    <col min="8471" max="8471" width="12.42578125" style="91" customWidth="1"/>
    <col min="8472" max="8704" width="9.140625" style="91"/>
    <col min="8705" max="8705" width="7.140625" style="91" customWidth="1"/>
    <col min="8706" max="8706" width="41.42578125" style="91" customWidth="1"/>
    <col min="8707" max="8707" width="10.140625" style="91" customWidth="1"/>
    <col min="8708" max="8708" width="8.140625" style="91" customWidth="1"/>
    <col min="8709" max="8710" width="10" style="91" customWidth="1"/>
    <col min="8711" max="8711" width="7.85546875" style="91" customWidth="1"/>
    <col min="8712" max="8712" width="14" style="91" customWidth="1"/>
    <col min="8713" max="8715" width="0" style="91" hidden="1" customWidth="1"/>
    <col min="8716" max="8718" width="18.42578125" style="91" customWidth="1"/>
    <col min="8719" max="8719" width="18.7109375" style="91" customWidth="1"/>
    <col min="8720" max="8720" width="19.7109375" style="91" customWidth="1"/>
    <col min="8721" max="8721" width="19.28515625" style="91" customWidth="1"/>
    <col min="8722" max="8722" width="20.5703125" style="91" customWidth="1"/>
    <col min="8723" max="8723" width="18" style="91" customWidth="1"/>
    <col min="8724" max="8724" width="20" style="91" customWidth="1"/>
    <col min="8725" max="8725" width="21.140625" style="91" customWidth="1"/>
    <col min="8726" max="8726" width="30.28515625" style="91" customWidth="1"/>
    <col min="8727" max="8727" width="12.42578125" style="91" customWidth="1"/>
    <col min="8728" max="8960" width="9.140625" style="91"/>
    <col min="8961" max="8961" width="7.140625" style="91" customWidth="1"/>
    <col min="8962" max="8962" width="41.42578125" style="91" customWidth="1"/>
    <col min="8963" max="8963" width="10.140625" style="91" customWidth="1"/>
    <col min="8964" max="8964" width="8.140625" style="91" customWidth="1"/>
    <col min="8965" max="8966" width="10" style="91" customWidth="1"/>
    <col min="8967" max="8967" width="7.85546875" style="91" customWidth="1"/>
    <col min="8968" max="8968" width="14" style="91" customWidth="1"/>
    <col min="8969" max="8971" width="0" style="91" hidden="1" customWidth="1"/>
    <col min="8972" max="8974" width="18.42578125" style="91" customWidth="1"/>
    <col min="8975" max="8975" width="18.7109375" style="91" customWidth="1"/>
    <col min="8976" max="8976" width="19.7109375" style="91" customWidth="1"/>
    <col min="8977" max="8977" width="19.28515625" style="91" customWidth="1"/>
    <col min="8978" max="8978" width="20.5703125" style="91" customWidth="1"/>
    <col min="8979" max="8979" width="18" style="91" customWidth="1"/>
    <col min="8980" max="8980" width="20" style="91" customWidth="1"/>
    <col min="8981" max="8981" width="21.140625" style="91" customWidth="1"/>
    <col min="8982" max="8982" width="30.28515625" style="91" customWidth="1"/>
    <col min="8983" max="8983" width="12.42578125" style="91" customWidth="1"/>
    <col min="8984" max="9216" width="9.140625" style="91"/>
    <col min="9217" max="9217" width="7.140625" style="91" customWidth="1"/>
    <col min="9218" max="9218" width="41.42578125" style="91" customWidth="1"/>
    <col min="9219" max="9219" width="10.140625" style="91" customWidth="1"/>
    <col min="9220" max="9220" width="8.140625" style="91" customWidth="1"/>
    <col min="9221" max="9222" width="10" style="91" customWidth="1"/>
    <col min="9223" max="9223" width="7.85546875" style="91" customWidth="1"/>
    <col min="9224" max="9224" width="14" style="91" customWidth="1"/>
    <col min="9225" max="9227" width="0" style="91" hidden="1" customWidth="1"/>
    <col min="9228" max="9230" width="18.42578125" style="91" customWidth="1"/>
    <col min="9231" max="9231" width="18.7109375" style="91" customWidth="1"/>
    <col min="9232" max="9232" width="19.7109375" style="91" customWidth="1"/>
    <col min="9233" max="9233" width="19.28515625" style="91" customWidth="1"/>
    <col min="9234" max="9234" width="20.5703125" style="91" customWidth="1"/>
    <col min="9235" max="9235" width="18" style="91" customWidth="1"/>
    <col min="9236" max="9236" width="20" style="91" customWidth="1"/>
    <col min="9237" max="9237" width="21.140625" style="91" customWidth="1"/>
    <col min="9238" max="9238" width="30.28515625" style="91" customWidth="1"/>
    <col min="9239" max="9239" width="12.42578125" style="91" customWidth="1"/>
    <col min="9240" max="9472" width="9.140625" style="91"/>
    <col min="9473" max="9473" width="7.140625" style="91" customWidth="1"/>
    <col min="9474" max="9474" width="41.42578125" style="91" customWidth="1"/>
    <col min="9475" max="9475" width="10.140625" style="91" customWidth="1"/>
    <col min="9476" max="9476" width="8.140625" style="91" customWidth="1"/>
    <col min="9477" max="9478" width="10" style="91" customWidth="1"/>
    <col min="9479" max="9479" width="7.85546875" style="91" customWidth="1"/>
    <col min="9480" max="9480" width="14" style="91" customWidth="1"/>
    <col min="9481" max="9483" width="0" style="91" hidden="1" customWidth="1"/>
    <col min="9484" max="9486" width="18.42578125" style="91" customWidth="1"/>
    <col min="9487" max="9487" width="18.7109375" style="91" customWidth="1"/>
    <col min="9488" max="9488" width="19.7109375" style="91" customWidth="1"/>
    <col min="9489" max="9489" width="19.28515625" style="91" customWidth="1"/>
    <col min="9490" max="9490" width="20.5703125" style="91" customWidth="1"/>
    <col min="9491" max="9491" width="18" style="91" customWidth="1"/>
    <col min="9492" max="9492" width="20" style="91" customWidth="1"/>
    <col min="9493" max="9493" width="21.140625" style="91" customWidth="1"/>
    <col min="9494" max="9494" width="30.28515625" style="91" customWidth="1"/>
    <col min="9495" max="9495" width="12.42578125" style="91" customWidth="1"/>
    <col min="9496" max="9728" width="9.140625" style="91"/>
    <col min="9729" max="9729" width="7.140625" style="91" customWidth="1"/>
    <col min="9730" max="9730" width="41.42578125" style="91" customWidth="1"/>
    <col min="9731" max="9731" width="10.140625" style="91" customWidth="1"/>
    <col min="9732" max="9732" width="8.140625" style="91" customWidth="1"/>
    <col min="9733" max="9734" width="10" style="91" customWidth="1"/>
    <col min="9735" max="9735" width="7.85546875" style="91" customWidth="1"/>
    <col min="9736" max="9736" width="14" style="91" customWidth="1"/>
    <col min="9737" max="9739" width="0" style="91" hidden="1" customWidth="1"/>
    <col min="9740" max="9742" width="18.42578125" style="91" customWidth="1"/>
    <col min="9743" max="9743" width="18.7109375" style="91" customWidth="1"/>
    <col min="9744" max="9744" width="19.7109375" style="91" customWidth="1"/>
    <col min="9745" max="9745" width="19.28515625" style="91" customWidth="1"/>
    <col min="9746" max="9746" width="20.5703125" style="91" customWidth="1"/>
    <col min="9747" max="9747" width="18" style="91" customWidth="1"/>
    <col min="9748" max="9748" width="20" style="91" customWidth="1"/>
    <col min="9749" max="9749" width="21.140625" style="91" customWidth="1"/>
    <col min="9750" max="9750" width="30.28515625" style="91" customWidth="1"/>
    <col min="9751" max="9751" width="12.42578125" style="91" customWidth="1"/>
    <col min="9752" max="9984" width="9.140625" style="91"/>
    <col min="9985" max="9985" width="7.140625" style="91" customWidth="1"/>
    <col min="9986" max="9986" width="41.42578125" style="91" customWidth="1"/>
    <col min="9987" max="9987" width="10.140625" style="91" customWidth="1"/>
    <col min="9988" max="9988" width="8.140625" style="91" customWidth="1"/>
    <col min="9989" max="9990" width="10" style="91" customWidth="1"/>
    <col min="9991" max="9991" width="7.85546875" style="91" customWidth="1"/>
    <col min="9992" max="9992" width="14" style="91" customWidth="1"/>
    <col min="9993" max="9995" width="0" style="91" hidden="1" customWidth="1"/>
    <col min="9996" max="9998" width="18.42578125" style="91" customWidth="1"/>
    <col min="9999" max="9999" width="18.7109375" style="91" customWidth="1"/>
    <col min="10000" max="10000" width="19.7109375" style="91" customWidth="1"/>
    <col min="10001" max="10001" width="19.28515625" style="91" customWidth="1"/>
    <col min="10002" max="10002" width="20.5703125" style="91" customWidth="1"/>
    <col min="10003" max="10003" width="18" style="91" customWidth="1"/>
    <col min="10004" max="10004" width="20" style="91" customWidth="1"/>
    <col min="10005" max="10005" width="21.140625" style="91" customWidth="1"/>
    <col min="10006" max="10006" width="30.28515625" style="91" customWidth="1"/>
    <col min="10007" max="10007" width="12.42578125" style="91" customWidth="1"/>
    <col min="10008" max="10240" width="9.140625" style="91"/>
    <col min="10241" max="10241" width="7.140625" style="91" customWidth="1"/>
    <col min="10242" max="10242" width="41.42578125" style="91" customWidth="1"/>
    <col min="10243" max="10243" width="10.140625" style="91" customWidth="1"/>
    <col min="10244" max="10244" width="8.140625" style="91" customWidth="1"/>
    <col min="10245" max="10246" width="10" style="91" customWidth="1"/>
    <col min="10247" max="10247" width="7.85546875" style="91" customWidth="1"/>
    <col min="10248" max="10248" width="14" style="91" customWidth="1"/>
    <col min="10249" max="10251" width="0" style="91" hidden="1" customWidth="1"/>
    <col min="10252" max="10254" width="18.42578125" style="91" customWidth="1"/>
    <col min="10255" max="10255" width="18.7109375" style="91" customWidth="1"/>
    <col min="10256" max="10256" width="19.7109375" style="91" customWidth="1"/>
    <col min="10257" max="10257" width="19.28515625" style="91" customWidth="1"/>
    <col min="10258" max="10258" width="20.5703125" style="91" customWidth="1"/>
    <col min="10259" max="10259" width="18" style="91" customWidth="1"/>
    <col min="10260" max="10260" width="20" style="91" customWidth="1"/>
    <col min="10261" max="10261" width="21.140625" style="91" customWidth="1"/>
    <col min="10262" max="10262" width="30.28515625" style="91" customWidth="1"/>
    <col min="10263" max="10263" width="12.42578125" style="91" customWidth="1"/>
    <col min="10264" max="10496" width="9.140625" style="91"/>
    <col min="10497" max="10497" width="7.140625" style="91" customWidth="1"/>
    <col min="10498" max="10498" width="41.42578125" style="91" customWidth="1"/>
    <col min="10499" max="10499" width="10.140625" style="91" customWidth="1"/>
    <col min="10500" max="10500" width="8.140625" style="91" customWidth="1"/>
    <col min="10501" max="10502" width="10" style="91" customWidth="1"/>
    <col min="10503" max="10503" width="7.85546875" style="91" customWidth="1"/>
    <col min="10504" max="10504" width="14" style="91" customWidth="1"/>
    <col min="10505" max="10507" width="0" style="91" hidden="1" customWidth="1"/>
    <col min="10508" max="10510" width="18.42578125" style="91" customWidth="1"/>
    <col min="10511" max="10511" width="18.7109375" style="91" customWidth="1"/>
    <col min="10512" max="10512" width="19.7109375" style="91" customWidth="1"/>
    <col min="10513" max="10513" width="19.28515625" style="91" customWidth="1"/>
    <col min="10514" max="10514" width="20.5703125" style="91" customWidth="1"/>
    <col min="10515" max="10515" width="18" style="91" customWidth="1"/>
    <col min="10516" max="10516" width="20" style="91" customWidth="1"/>
    <col min="10517" max="10517" width="21.140625" style="91" customWidth="1"/>
    <col min="10518" max="10518" width="30.28515625" style="91" customWidth="1"/>
    <col min="10519" max="10519" width="12.42578125" style="91" customWidth="1"/>
    <col min="10520" max="10752" width="9.140625" style="91"/>
    <col min="10753" max="10753" width="7.140625" style="91" customWidth="1"/>
    <col min="10754" max="10754" width="41.42578125" style="91" customWidth="1"/>
    <col min="10755" max="10755" width="10.140625" style="91" customWidth="1"/>
    <col min="10756" max="10756" width="8.140625" style="91" customWidth="1"/>
    <col min="10757" max="10758" width="10" style="91" customWidth="1"/>
    <col min="10759" max="10759" width="7.85546875" style="91" customWidth="1"/>
    <col min="10760" max="10760" width="14" style="91" customWidth="1"/>
    <col min="10761" max="10763" width="0" style="91" hidden="1" customWidth="1"/>
    <col min="10764" max="10766" width="18.42578125" style="91" customWidth="1"/>
    <col min="10767" max="10767" width="18.7109375" style="91" customWidth="1"/>
    <col min="10768" max="10768" width="19.7109375" style="91" customWidth="1"/>
    <col min="10769" max="10769" width="19.28515625" style="91" customWidth="1"/>
    <col min="10770" max="10770" width="20.5703125" style="91" customWidth="1"/>
    <col min="10771" max="10771" width="18" style="91" customWidth="1"/>
    <col min="10772" max="10772" width="20" style="91" customWidth="1"/>
    <col min="10773" max="10773" width="21.140625" style="91" customWidth="1"/>
    <col min="10774" max="10774" width="30.28515625" style="91" customWidth="1"/>
    <col min="10775" max="10775" width="12.42578125" style="91" customWidth="1"/>
    <col min="10776" max="11008" width="9.140625" style="91"/>
    <col min="11009" max="11009" width="7.140625" style="91" customWidth="1"/>
    <col min="11010" max="11010" width="41.42578125" style="91" customWidth="1"/>
    <col min="11011" max="11011" width="10.140625" style="91" customWidth="1"/>
    <col min="11012" max="11012" width="8.140625" style="91" customWidth="1"/>
    <col min="11013" max="11014" width="10" style="91" customWidth="1"/>
    <col min="11015" max="11015" width="7.85546875" style="91" customWidth="1"/>
    <col min="11016" max="11016" width="14" style="91" customWidth="1"/>
    <col min="11017" max="11019" width="0" style="91" hidden="1" customWidth="1"/>
    <col min="11020" max="11022" width="18.42578125" style="91" customWidth="1"/>
    <col min="11023" max="11023" width="18.7109375" style="91" customWidth="1"/>
    <col min="11024" max="11024" width="19.7109375" style="91" customWidth="1"/>
    <col min="11025" max="11025" width="19.28515625" style="91" customWidth="1"/>
    <col min="11026" max="11026" width="20.5703125" style="91" customWidth="1"/>
    <col min="11027" max="11027" width="18" style="91" customWidth="1"/>
    <col min="11028" max="11028" width="20" style="91" customWidth="1"/>
    <col min="11029" max="11029" width="21.140625" style="91" customWidth="1"/>
    <col min="11030" max="11030" width="30.28515625" style="91" customWidth="1"/>
    <col min="11031" max="11031" width="12.42578125" style="91" customWidth="1"/>
    <col min="11032" max="11264" width="9.140625" style="91"/>
    <col min="11265" max="11265" width="7.140625" style="91" customWidth="1"/>
    <col min="11266" max="11266" width="41.42578125" style="91" customWidth="1"/>
    <col min="11267" max="11267" width="10.140625" style="91" customWidth="1"/>
    <col min="11268" max="11268" width="8.140625" style="91" customWidth="1"/>
    <col min="11269" max="11270" width="10" style="91" customWidth="1"/>
    <col min="11271" max="11271" width="7.85546875" style="91" customWidth="1"/>
    <col min="11272" max="11272" width="14" style="91" customWidth="1"/>
    <col min="11273" max="11275" width="0" style="91" hidden="1" customWidth="1"/>
    <col min="11276" max="11278" width="18.42578125" style="91" customWidth="1"/>
    <col min="11279" max="11279" width="18.7109375" style="91" customWidth="1"/>
    <col min="11280" max="11280" width="19.7109375" style="91" customWidth="1"/>
    <col min="11281" max="11281" width="19.28515625" style="91" customWidth="1"/>
    <col min="11282" max="11282" width="20.5703125" style="91" customWidth="1"/>
    <col min="11283" max="11283" width="18" style="91" customWidth="1"/>
    <col min="11284" max="11284" width="20" style="91" customWidth="1"/>
    <col min="11285" max="11285" width="21.140625" style="91" customWidth="1"/>
    <col min="11286" max="11286" width="30.28515625" style="91" customWidth="1"/>
    <col min="11287" max="11287" width="12.42578125" style="91" customWidth="1"/>
    <col min="11288" max="11520" width="9.140625" style="91"/>
    <col min="11521" max="11521" width="7.140625" style="91" customWidth="1"/>
    <col min="11522" max="11522" width="41.42578125" style="91" customWidth="1"/>
    <col min="11523" max="11523" width="10.140625" style="91" customWidth="1"/>
    <col min="11524" max="11524" width="8.140625" style="91" customWidth="1"/>
    <col min="11525" max="11526" width="10" style="91" customWidth="1"/>
    <col min="11527" max="11527" width="7.85546875" style="91" customWidth="1"/>
    <col min="11528" max="11528" width="14" style="91" customWidth="1"/>
    <col min="11529" max="11531" width="0" style="91" hidden="1" customWidth="1"/>
    <col min="11532" max="11534" width="18.42578125" style="91" customWidth="1"/>
    <col min="11535" max="11535" width="18.7109375" style="91" customWidth="1"/>
    <col min="11536" max="11536" width="19.7109375" style="91" customWidth="1"/>
    <col min="11537" max="11537" width="19.28515625" style="91" customWidth="1"/>
    <col min="11538" max="11538" width="20.5703125" style="91" customWidth="1"/>
    <col min="11539" max="11539" width="18" style="91" customWidth="1"/>
    <col min="11540" max="11540" width="20" style="91" customWidth="1"/>
    <col min="11541" max="11541" width="21.140625" style="91" customWidth="1"/>
    <col min="11542" max="11542" width="30.28515625" style="91" customWidth="1"/>
    <col min="11543" max="11543" width="12.42578125" style="91" customWidth="1"/>
    <col min="11544" max="11776" width="9.140625" style="91"/>
    <col min="11777" max="11777" width="7.140625" style="91" customWidth="1"/>
    <col min="11778" max="11778" width="41.42578125" style="91" customWidth="1"/>
    <col min="11779" max="11779" width="10.140625" style="91" customWidth="1"/>
    <col min="11780" max="11780" width="8.140625" style="91" customWidth="1"/>
    <col min="11781" max="11782" width="10" style="91" customWidth="1"/>
    <col min="11783" max="11783" width="7.85546875" style="91" customWidth="1"/>
    <col min="11784" max="11784" width="14" style="91" customWidth="1"/>
    <col min="11785" max="11787" width="0" style="91" hidden="1" customWidth="1"/>
    <col min="11788" max="11790" width="18.42578125" style="91" customWidth="1"/>
    <col min="11791" max="11791" width="18.7109375" style="91" customWidth="1"/>
    <col min="11792" max="11792" width="19.7109375" style="91" customWidth="1"/>
    <col min="11793" max="11793" width="19.28515625" style="91" customWidth="1"/>
    <col min="11794" max="11794" width="20.5703125" style="91" customWidth="1"/>
    <col min="11795" max="11795" width="18" style="91" customWidth="1"/>
    <col min="11796" max="11796" width="20" style="91" customWidth="1"/>
    <col min="11797" max="11797" width="21.140625" style="91" customWidth="1"/>
    <col min="11798" max="11798" width="30.28515625" style="91" customWidth="1"/>
    <col min="11799" max="11799" width="12.42578125" style="91" customWidth="1"/>
    <col min="11800" max="12032" width="9.140625" style="91"/>
    <col min="12033" max="12033" width="7.140625" style="91" customWidth="1"/>
    <col min="12034" max="12034" width="41.42578125" style="91" customWidth="1"/>
    <col min="12035" max="12035" width="10.140625" style="91" customWidth="1"/>
    <col min="12036" max="12036" width="8.140625" style="91" customWidth="1"/>
    <col min="12037" max="12038" width="10" style="91" customWidth="1"/>
    <col min="12039" max="12039" width="7.85546875" style="91" customWidth="1"/>
    <col min="12040" max="12040" width="14" style="91" customWidth="1"/>
    <col min="12041" max="12043" width="0" style="91" hidden="1" customWidth="1"/>
    <col min="12044" max="12046" width="18.42578125" style="91" customWidth="1"/>
    <col min="12047" max="12047" width="18.7109375" style="91" customWidth="1"/>
    <col min="12048" max="12048" width="19.7109375" style="91" customWidth="1"/>
    <col min="12049" max="12049" width="19.28515625" style="91" customWidth="1"/>
    <col min="12050" max="12050" width="20.5703125" style="91" customWidth="1"/>
    <col min="12051" max="12051" width="18" style="91" customWidth="1"/>
    <col min="12052" max="12052" width="20" style="91" customWidth="1"/>
    <col min="12053" max="12053" width="21.140625" style="91" customWidth="1"/>
    <col min="12054" max="12054" width="30.28515625" style="91" customWidth="1"/>
    <col min="12055" max="12055" width="12.42578125" style="91" customWidth="1"/>
    <col min="12056" max="12288" width="9.140625" style="91"/>
    <col min="12289" max="12289" width="7.140625" style="91" customWidth="1"/>
    <col min="12290" max="12290" width="41.42578125" style="91" customWidth="1"/>
    <col min="12291" max="12291" width="10.140625" style="91" customWidth="1"/>
    <col min="12292" max="12292" width="8.140625" style="91" customWidth="1"/>
    <col min="12293" max="12294" width="10" style="91" customWidth="1"/>
    <col min="12295" max="12295" width="7.85546875" style="91" customWidth="1"/>
    <col min="12296" max="12296" width="14" style="91" customWidth="1"/>
    <col min="12297" max="12299" width="0" style="91" hidden="1" customWidth="1"/>
    <col min="12300" max="12302" width="18.42578125" style="91" customWidth="1"/>
    <col min="12303" max="12303" width="18.7109375" style="91" customWidth="1"/>
    <col min="12304" max="12304" width="19.7109375" style="91" customWidth="1"/>
    <col min="12305" max="12305" width="19.28515625" style="91" customWidth="1"/>
    <col min="12306" max="12306" width="20.5703125" style="91" customWidth="1"/>
    <col min="12307" max="12307" width="18" style="91" customWidth="1"/>
    <col min="12308" max="12308" width="20" style="91" customWidth="1"/>
    <col min="12309" max="12309" width="21.140625" style="91" customWidth="1"/>
    <col min="12310" max="12310" width="30.28515625" style="91" customWidth="1"/>
    <col min="12311" max="12311" width="12.42578125" style="91" customWidth="1"/>
    <col min="12312" max="12544" width="9.140625" style="91"/>
    <col min="12545" max="12545" width="7.140625" style="91" customWidth="1"/>
    <col min="12546" max="12546" width="41.42578125" style="91" customWidth="1"/>
    <col min="12547" max="12547" width="10.140625" style="91" customWidth="1"/>
    <col min="12548" max="12548" width="8.140625" style="91" customWidth="1"/>
    <col min="12549" max="12550" width="10" style="91" customWidth="1"/>
    <col min="12551" max="12551" width="7.85546875" style="91" customWidth="1"/>
    <col min="12552" max="12552" width="14" style="91" customWidth="1"/>
    <col min="12553" max="12555" width="0" style="91" hidden="1" customWidth="1"/>
    <col min="12556" max="12558" width="18.42578125" style="91" customWidth="1"/>
    <col min="12559" max="12559" width="18.7109375" style="91" customWidth="1"/>
    <col min="12560" max="12560" width="19.7109375" style="91" customWidth="1"/>
    <col min="12561" max="12561" width="19.28515625" style="91" customWidth="1"/>
    <col min="12562" max="12562" width="20.5703125" style="91" customWidth="1"/>
    <col min="12563" max="12563" width="18" style="91" customWidth="1"/>
    <col min="12564" max="12564" width="20" style="91" customWidth="1"/>
    <col min="12565" max="12565" width="21.140625" style="91" customWidth="1"/>
    <col min="12566" max="12566" width="30.28515625" style="91" customWidth="1"/>
    <col min="12567" max="12567" width="12.42578125" style="91" customWidth="1"/>
    <col min="12568" max="12800" width="9.140625" style="91"/>
    <col min="12801" max="12801" width="7.140625" style="91" customWidth="1"/>
    <col min="12802" max="12802" width="41.42578125" style="91" customWidth="1"/>
    <col min="12803" max="12803" width="10.140625" style="91" customWidth="1"/>
    <col min="12804" max="12804" width="8.140625" style="91" customWidth="1"/>
    <col min="12805" max="12806" width="10" style="91" customWidth="1"/>
    <col min="12807" max="12807" width="7.85546875" style="91" customWidth="1"/>
    <col min="12808" max="12808" width="14" style="91" customWidth="1"/>
    <col min="12809" max="12811" width="0" style="91" hidden="1" customWidth="1"/>
    <col min="12812" max="12814" width="18.42578125" style="91" customWidth="1"/>
    <col min="12815" max="12815" width="18.7109375" style="91" customWidth="1"/>
    <col min="12816" max="12816" width="19.7109375" style="91" customWidth="1"/>
    <col min="12817" max="12817" width="19.28515625" style="91" customWidth="1"/>
    <col min="12818" max="12818" width="20.5703125" style="91" customWidth="1"/>
    <col min="12819" max="12819" width="18" style="91" customWidth="1"/>
    <col min="12820" max="12820" width="20" style="91" customWidth="1"/>
    <col min="12821" max="12821" width="21.140625" style="91" customWidth="1"/>
    <col min="12822" max="12822" width="30.28515625" style="91" customWidth="1"/>
    <col min="12823" max="12823" width="12.42578125" style="91" customWidth="1"/>
    <col min="12824" max="13056" width="9.140625" style="91"/>
    <col min="13057" max="13057" width="7.140625" style="91" customWidth="1"/>
    <col min="13058" max="13058" width="41.42578125" style="91" customWidth="1"/>
    <col min="13059" max="13059" width="10.140625" style="91" customWidth="1"/>
    <col min="13060" max="13060" width="8.140625" style="91" customWidth="1"/>
    <col min="13061" max="13062" width="10" style="91" customWidth="1"/>
    <col min="13063" max="13063" width="7.85546875" style="91" customWidth="1"/>
    <col min="13064" max="13064" width="14" style="91" customWidth="1"/>
    <col min="13065" max="13067" width="0" style="91" hidden="1" customWidth="1"/>
    <col min="13068" max="13070" width="18.42578125" style="91" customWidth="1"/>
    <col min="13071" max="13071" width="18.7109375" style="91" customWidth="1"/>
    <col min="13072" max="13072" width="19.7109375" style="91" customWidth="1"/>
    <col min="13073" max="13073" width="19.28515625" style="91" customWidth="1"/>
    <col min="13074" max="13074" width="20.5703125" style="91" customWidth="1"/>
    <col min="13075" max="13075" width="18" style="91" customWidth="1"/>
    <col min="13076" max="13076" width="20" style="91" customWidth="1"/>
    <col min="13077" max="13077" width="21.140625" style="91" customWidth="1"/>
    <col min="13078" max="13078" width="30.28515625" style="91" customWidth="1"/>
    <col min="13079" max="13079" width="12.42578125" style="91" customWidth="1"/>
    <col min="13080" max="13312" width="9.140625" style="91"/>
    <col min="13313" max="13313" width="7.140625" style="91" customWidth="1"/>
    <col min="13314" max="13314" width="41.42578125" style="91" customWidth="1"/>
    <col min="13315" max="13315" width="10.140625" style="91" customWidth="1"/>
    <col min="13316" max="13316" width="8.140625" style="91" customWidth="1"/>
    <col min="13317" max="13318" width="10" style="91" customWidth="1"/>
    <col min="13319" max="13319" width="7.85546875" style="91" customWidth="1"/>
    <col min="13320" max="13320" width="14" style="91" customWidth="1"/>
    <col min="13321" max="13323" width="0" style="91" hidden="1" customWidth="1"/>
    <col min="13324" max="13326" width="18.42578125" style="91" customWidth="1"/>
    <col min="13327" max="13327" width="18.7109375" style="91" customWidth="1"/>
    <col min="13328" max="13328" width="19.7109375" style="91" customWidth="1"/>
    <col min="13329" max="13329" width="19.28515625" style="91" customWidth="1"/>
    <col min="13330" max="13330" width="20.5703125" style="91" customWidth="1"/>
    <col min="13331" max="13331" width="18" style="91" customWidth="1"/>
    <col min="13332" max="13332" width="20" style="91" customWidth="1"/>
    <col min="13333" max="13333" width="21.140625" style="91" customWidth="1"/>
    <col min="13334" max="13334" width="30.28515625" style="91" customWidth="1"/>
    <col min="13335" max="13335" width="12.42578125" style="91" customWidth="1"/>
    <col min="13336" max="13568" width="9.140625" style="91"/>
    <col min="13569" max="13569" width="7.140625" style="91" customWidth="1"/>
    <col min="13570" max="13570" width="41.42578125" style="91" customWidth="1"/>
    <col min="13571" max="13571" width="10.140625" style="91" customWidth="1"/>
    <col min="13572" max="13572" width="8.140625" style="91" customWidth="1"/>
    <col min="13573" max="13574" width="10" style="91" customWidth="1"/>
    <col min="13575" max="13575" width="7.85546875" style="91" customWidth="1"/>
    <col min="13576" max="13576" width="14" style="91" customWidth="1"/>
    <col min="13577" max="13579" width="0" style="91" hidden="1" customWidth="1"/>
    <col min="13580" max="13582" width="18.42578125" style="91" customWidth="1"/>
    <col min="13583" max="13583" width="18.7109375" style="91" customWidth="1"/>
    <col min="13584" max="13584" width="19.7109375" style="91" customWidth="1"/>
    <col min="13585" max="13585" width="19.28515625" style="91" customWidth="1"/>
    <col min="13586" max="13586" width="20.5703125" style="91" customWidth="1"/>
    <col min="13587" max="13587" width="18" style="91" customWidth="1"/>
    <col min="13588" max="13588" width="20" style="91" customWidth="1"/>
    <col min="13589" max="13589" width="21.140625" style="91" customWidth="1"/>
    <col min="13590" max="13590" width="30.28515625" style="91" customWidth="1"/>
    <col min="13591" max="13591" width="12.42578125" style="91" customWidth="1"/>
    <col min="13592" max="13824" width="9.140625" style="91"/>
    <col min="13825" max="13825" width="7.140625" style="91" customWidth="1"/>
    <col min="13826" max="13826" width="41.42578125" style="91" customWidth="1"/>
    <col min="13827" max="13827" width="10.140625" style="91" customWidth="1"/>
    <col min="13828" max="13828" width="8.140625" style="91" customWidth="1"/>
    <col min="13829" max="13830" width="10" style="91" customWidth="1"/>
    <col min="13831" max="13831" width="7.85546875" style="91" customWidth="1"/>
    <col min="13832" max="13832" width="14" style="91" customWidth="1"/>
    <col min="13833" max="13835" width="0" style="91" hidden="1" customWidth="1"/>
    <col min="13836" max="13838" width="18.42578125" style="91" customWidth="1"/>
    <col min="13839" max="13839" width="18.7109375" style="91" customWidth="1"/>
    <col min="13840" max="13840" width="19.7109375" style="91" customWidth="1"/>
    <col min="13841" max="13841" width="19.28515625" style="91" customWidth="1"/>
    <col min="13842" max="13842" width="20.5703125" style="91" customWidth="1"/>
    <col min="13843" max="13843" width="18" style="91" customWidth="1"/>
    <col min="13844" max="13844" width="20" style="91" customWidth="1"/>
    <col min="13845" max="13845" width="21.140625" style="91" customWidth="1"/>
    <col min="13846" max="13846" width="30.28515625" style="91" customWidth="1"/>
    <col min="13847" max="13847" width="12.42578125" style="91" customWidth="1"/>
    <col min="13848" max="14080" width="9.140625" style="91"/>
    <col min="14081" max="14081" width="7.140625" style="91" customWidth="1"/>
    <col min="14082" max="14082" width="41.42578125" style="91" customWidth="1"/>
    <col min="14083" max="14083" width="10.140625" style="91" customWidth="1"/>
    <col min="14084" max="14084" width="8.140625" style="91" customWidth="1"/>
    <col min="14085" max="14086" width="10" style="91" customWidth="1"/>
    <col min="14087" max="14087" width="7.85546875" style="91" customWidth="1"/>
    <col min="14088" max="14088" width="14" style="91" customWidth="1"/>
    <col min="14089" max="14091" width="0" style="91" hidden="1" customWidth="1"/>
    <col min="14092" max="14094" width="18.42578125" style="91" customWidth="1"/>
    <col min="14095" max="14095" width="18.7109375" style="91" customWidth="1"/>
    <col min="14096" max="14096" width="19.7109375" style="91" customWidth="1"/>
    <col min="14097" max="14097" width="19.28515625" style="91" customWidth="1"/>
    <col min="14098" max="14098" width="20.5703125" style="91" customWidth="1"/>
    <col min="14099" max="14099" width="18" style="91" customWidth="1"/>
    <col min="14100" max="14100" width="20" style="91" customWidth="1"/>
    <col min="14101" max="14101" width="21.140625" style="91" customWidth="1"/>
    <col min="14102" max="14102" width="30.28515625" style="91" customWidth="1"/>
    <col min="14103" max="14103" width="12.42578125" style="91" customWidth="1"/>
    <col min="14104" max="14336" width="9.140625" style="91"/>
    <col min="14337" max="14337" width="7.140625" style="91" customWidth="1"/>
    <col min="14338" max="14338" width="41.42578125" style="91" customWidth="1"/>
    <col min="14339" max="14339" width="10.140625" style="91" customWidth="1"/>
    <col min="14340" max="14340" width="8.140625" style="91" customWidth="1"/>
    <col min="14341" max="14342" width="10" style="91" customWidth="1"/>
    <col min="14343" max="14343" width="7.85546875" style="91" customWidth="1"/>
    <col min="14344" max="14344" width="14" style="91" customWidth="1"/>
    <col min="14345" max="14347" width="0" style="91" hidden="1" customWidth="1"/>
    <col min="14348" max="14350" width="18.42578125" style="91" customWidth="1"/>
    <col min="14351" max="14351" width="18.7109375" style="91" customWidth="1"/>
    <col min="14352" max="14352" width="19.7109375" style="91" customWidth="1"/>
    <col min="14353" max="14353" width="19.28515625" style="91" customWidth="1"/>
    <col min="14354" max="14354" width="20.5703125" style="91" customWidth="1"/>
    <col min="14355" max="14355" width="18" style="91" customWidth="1"/>
    <col min="14356" max="14356" width="20" style="91" customWidth="1"/>
    <col min="14357" max="14357" width="21.140625" style="91" customWidth="1"/>
    <col min="14358" max="14358" width="30.28515625" style="91" customWidth="1"/>
    <col min="14359" max="14359" width="12.42578125" style="91" customWidth="1"/>
    <col min="14360" max="14592" width="9.140625" style="91"/>
    <col min="14593" max="14593" width="7.140625" style="91" customWidth="1"/>
    <col min="14594" max="14594" width="41.42578125" style="91" customWidth="1"/>
    <col min="14595" max="14595" width="10.140625" style="91" customWidth="1"/>
    <col min="14596" max="14596" width="8.140625" style="91" customWidth="1"/>
    <col min="14597" max="14598" width="10" style="91" customWidth="1"/>
    <col min="14599" max="14599" width="7.85546875" style="91" customWidth="1"/>
    <col min="14600" max="14600" width="14" style="91" customWidth="1"/>
    <col min="14601" max="14603" width="0" style="91" hidden="1" customWidth="1"/>
    <col min="14604" max="14606" width="18.42578125" style="91" customWidth="1"/>
    <col min="14607" max="14607" width="18.7109375" style="91" customWidth="1"/>
    <col min="14608" max="14608" width="19.7109375" style="91" customWidth="1"/>
    <col min="14609" max="14609" width="19.28515625" style="91" customWidth="1"/>
    <col min="14610" max="14610" width="20.5703125" style="91" customWidth="1"/>
    <col min="14611" max="14611" width="18" style="91" customWidth="1"/>
    <col min="14612" max="14612" width="20" style="91" customWidth="1"/>
    <col min="14613" max="14613" width="21.140625" style="91" customWidth="1"/>
    <col min="14614" max="14614" width="30.28515625" style="91" customWidth="1"/>
    <col min="14615" max="14615" width="12.42578125" style="91" customWidth="1"/>
    <col min="14616" max="14848" width="9.140625" style="91"/>
    <col min="14849" max="14849" width="7.140625" style="91" customWidth="1"/>
    <col min="14850" max="14850" width="41.42578125" style="91" customWidth="1"/>
    <col min="14851" max="14851" width="10.140625" style="91" customWidth="1"/>
    <col min="14852" max="14852" width="8.140625" style="91" customWidth="1"/>
    <col min="14853" max="14854" width="10" style="91" customWidth="1"/>
    <col min="14855" max="14855" width="7.85546875" style="91" customWidth="1"/>
    <col min="14856" max="14856" width="14" style="91" customWidth="1"/>
    <col min="14857" max="14859" width="0" style="91" hidden="1" customWidth="1"/>
    <col min="14860" max="14862" width="18.42578125" style="91" customWidth="1"/>
    <col min="14863" max="14863" width="18.7109375" style="91" customWidth="1"/>
    <col min="14864" max="14864" width="19.7109375" style="91" customWidth="1"/>
    <col min="14865" max="14865" width="19.28515625" style="91" customWidth="1"/>
    <col min="14866" max="14866" width="20.5703125" style="91" customWidth="1"/>
    <col min="14867" max="14867" width="18" style="91" customWidth="1"/>
    <col min="14868" max="14868" width="20" style="91" customWidth="1"/>
    <col min="14869" max="14869" width="21.140625" style="91" customWidth="1"/>
    <col min="14870" max="14870" width="30.28515625" style="91" customWidth="1"/>
    <col min="14871" max="14871" width="12.42578125" style="91" customWidth="1"/>
    <col min="14872" max="15104" width="9.140625" style="91"/>
    <col min="15105" max="15105" width="7.140625" style="91" customWidth="1"/>
    <col min="15106" max="15106" width="41.42578125" style="91" customWidth="1"/>
    <col min="15107" max="15107" width="10.140625" style="91" customWidth="1"/>
    <col min="15108" max="15108" width="8.140625" style="91" customWidth="1"/>
    <col min="15109" max="15110" width="10" style="91" customWidth="1"/>
    <col min="15111" max="15111" width="7.85546875" style="91" customWidth="1"/>
    <col min="15112" max="15112" width="14" style="91" customWidth="1"/>
    <col min="15113" max="15115" width="0" style="91" hidden="1" customWidth="1"/>
    <col min="15116" max="15118" width="18.42578125" style="91" customWidth="1"/>
    <col min="15119" max="15119" width="18.7109375" style="91" customWidth="1"/>
    <col min="15120" max="15120" width="19.7109375" style="91" customWidth="1"/>
    <col min="15121" max="15121" width="19.28515625" style="91" customWidth="1"/>
    <col min="15122" max="15122" width="20.5703125" style="91" customWidth="1"/>
    <col min="15123" max="15123" width="18" style="91" customWidth="1"/>
    <col min="15124" max="15124" width="20" style="91" customWidth="1"/>
    <col min="15125" max="15125" width="21.140625" style="91" customWidth="1"/>
    <col min="15126" max="15126" width="30.28515625" style="91" customWidth="1"/>
    <col min="15127" max="15127" width="12.42578125" style="91" customWidth="1"/>
    <col min="15128" max="15360" width="9.140625" style="91"/>
    <col min="15361" max="15361" width="7.140625" style="91" customWidth="1"/>
    <col min="15362" max="15362" width="41.42578125" style="91" customWidth="1"/>
    <col min="15363" max="15363" width="10.140625" style="91" customWidth="1"/>
    <col min="15364" max="15364" width="8.140625" style="91" customWidth="1"/>
    <col min="15365" max="15366" width="10" style="91" customWidth="1"/>
    <col min="15367" max="15367" width="7.85546875" style="91" customWidth="1"/>
    <col min="15368" max="15368" width="14" style="91" customWidth="1"/>
    <col min="15369" max="15371" width="0" style="91" hidden="1" customWidth="1"/>
    <col min="15372" max="15374" width="18.42578125" style="91" customWidth="1"/>
    <col min="15375" max="15375" width="18.7109375" style="91" customWidth="1"/>
    <col min="15376" max="15376" width="19.7109375" style="91" customWidth="1"/>
    <col min="15377" max="15377" width="19.28515625" style="91" customWidth="1"/>
    <col min="15378" max="15378" width="20.5703125" style="91" customWidth="1"/>
    <col min="15379" max="15379" width="18" style="91" customWidth="1"/>
    <col min="15380" max="15380" width="20" style="91" customWidth="1"/>
    <col min="15381" max="15381" width="21.140625" style="91" customWidth="1"/>
    <col min="15382" max="15382" width="30.28515625" style="91" customWidth="1"/>
    <col min="15383" max="15383" width="12.42578125" style="91" customWidth="1"/>
    <col min="15384" max="15616" width="9.140625" style="91"/>
    <col min="15617" max="15617" width="7.140625" style="91" customWidth="1"/>
    <col min="15618" max="15618" width="41.42578125" style="91" customWidth="1"/>
    <col min="15619" max="15619" width="10.140625" style="91" customWidth="1"/>
    <col min="15620" max="15620" width="8.140625" style="91" customWidth="1"/>
    <col min="15621" max="15622" width="10" style="91" customWidth="1"/>
    <col min="15623" max="15623" width="7.85546875" style="91" customWidth="1"/>
    <col min="15624" max="15624" width="14" style="91" customWidth="1"/>
    <col min="15625" max="15627" width="0" style="91" hidden="1" customWidth="1"/>
    <col min="15628" max="15630" width="18.42578125" style="91" customWidth="1"/>
    <col min="15631" max="15631" width="18.7109375" style="91" customWidth="1"/>
    <col min="15632" max="15632" width="19.7109375" style="91" customWidth="1"/>
    <col min="15633" max="15633" width="19.28515625" style="91" customWidth="1"/>
    <col min="15634" max="15634" width="20.5703125" style="91" customWidth="1"/>
    <col min="15635" max="15635" width="18" style="91" customWidth="1"/>
    <col min="15636" max="15636" width="20" style="91" customWidth="1"/>
    <col min="15637" max="15637" width="21.140625" style="91" customWidth="1"/>
    <col min="15638" max="15638" width="30.28515625" style="91" customWidth="1"/>
    <col min="15639" max="15639" width="12.42578125" style="91" customWidth="1"/>
    <col min="15640" max="15872" width="9.140625" style="91"/>
    <col min="15873" max="15873" width="7.140625" style="91" customWidth="1"/>
    <col min="15874" max="15874" width="41.42578125" style="91" customWidth="1"/>
    <col min="15875" max="15875" width="10.140625" style="91" customWidth="1"/>
    <col min="15876" max="15876" width="8.140625" style="91" customWidth="1"/>
    <col min="15877" max="15878" width="10" style="91" customWidth="1"/>
    <col min="15879" max="15879" width="7.85546875" style="91" customWidth="1"/>
    <col min="15880" max="15880" width="14" style="91" customWidth="1"/>
    <col min="15881" max="15883" width="0" style="91" hidden="1" customWidth="1"/>
    <col min="15884" max="15886" width="18.42578125" style="91" customWidth="1"/>
    <col min="15887" max="15887" width="18.7109375" style="91" customWidth="1"/>
    <col min="15888" max="15888" width="19.7109375" style="91" customWidth="1"/>
    <col min="15889" max="15889" width="19.28515625" style="91" customWidth="1"/>
    <col min="15890" max="15890" width="20.5703125" style="91" customWidth="1"/>
    <col min="15891" max="15891" width="18" style="91" customWidth="1"/>
    <col min="15892" max="15892" width="20" style="91" customWidth="1"/>
    <col min="15893" max="15893" width="21.140625" style="91" customWidth="1"/>
    <col min="15894" max="15894" width="30.28515625" style="91" customWidth="1"/>
    <col min="15895" max="15895" width="12.42578125" style="91" customWidth="1"/>
    <col min="15896" max="16128" width="9.140625" style="91"/>
    <col min="16129" max="16129" width="7.140625" style="91" customWidth="1"/>
    <col min="16130" max="16130" width="41.42578125" style="91" customWidth="1"/>
    <col min="16131" max="16131" width="10.140625" style="91" customWidth="1"/>
    <col min="16132" max="16132" width="8.140625" style="91" customWidth="1"/>
    <col min="16133" max="16134" width="10" style="91" customWidth="1"/>
    <col min="16135" max="16135" width="7.85546875" style="91" customWidth="1"/>
    <col min="16136" max="16136" width="14" style="91" customWidth="1"/>
    <col min="16137" max="16139" width="0" style="91" hidden="1" customWidth="1"/>
    <col min="16140" max="16142" width="18.42578125" style="91" customWidth="1"/>
    <col min="16143" max="16143" width="18.7109375" style="91" customWidth="1"/>
    <col min="16144" max="16144" width="19.7109375" style="91" customWidth="1"/>
    <col min="16145" max="16145" width="19.28515625" style="91" customWidth="1"/>
    <col min="16146" max="16146" width="20.5703125" style="91" customWidth="1"/>
    <col min="16147" max="16147" width="18" style="91" customWidth="1"/>
    <col min="16148" max="16148" width="20" style="91" customWidth="1"/>
    <col min="16149" max="16149" width="21.140625" style="91" customWidth="1"/>
    <col min="16150" max="16150" width="30.28515625" style="91" customWidth="1"/>
    <col min="16151" max="16151" width="12.42578125" style="91" customWidth="1"/>
    <col min="16152" max="16384" width="9.140625" style="91"/>
  </cols>
  <sheetData>
    <row r="1" spans="1:22" s="1" customForma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2" s="1" customFormat="1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2" s="1" customFormat="1" x14ac:dyDescent="0.3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2"/>
    </row>
    <row r="4" spans="1:22" s="1" customFormat="1" ht="18.75" x14ac:dyDescent="0.3">
      <c r="A4" s="3"/>
      <c r="B4" s="4"/>
      <c r="C4" s="5"/>
      <c r="F4" s="6"/>
      <c r="H4" s="5"/>
      <c r="I4" s="5"/>
      <c r="J4" s="7"/>
      <c r="K4" s="8"/>
      <c r="L4" s="5"/>
      <c r="N4" s="9"/>
      <c r="O4" s="9"/>
      <c r="S4" s="10"/>
      <c r="T4" s="11"/>
      <c r="U4" s="11"/>
    </row>
    <row r="5" spans="1:22" s="1" customFormat="1" ht="18.75" x14ac:dyDescent="0.3">
      <c r="A5" s="118" t="s">
        <v>2</v>
      </c>
      <c r="B5" s="119" t="s">
        <v>3</v>
      </c>
      <c r="C5" s="118" t="s">
        <v>4</v>
      </c>
      <c r="D5" s="112" t="s">
        <v>5</v>
      </c>
      <c r="E5" s="114"/>
      <c r="F5" s="118" t="s">
        <v>6</v>
      </c>
      <c r="G5" s="118" t="s">
        <v>7</v>
      </c>
      <c r="H5" s="105" t="s">
        <v>8</v>
      </c>
      <c r="I5" s="105" t="s">
        <v>8</v>
      </c>
      <c r="J5" s="107" t="s">
        <v>9</v>
      </c>
      <c r="K5" s="108" t="s">
        <v>10</v>
      </c>
      <c r="L5" s="110" t="s">
        <v>11</v>
      </c>
      <c r="M5" s="110" t="s">
        <v>12</v>
      </c>
      <c r="N5" s="112" t="s">
        <v>13</v>
      </c>
      <c r="O5" s="113"/>
      <c r="P5" s="113"/>
      <c r="Q5" s="113"/>
      <c r="R5" s="113"/>
      <c r="S5" s="114"/>
      <c r="T5" s="97" t="s">
        <v>14</v>
      </c>
      <c r="U5" s="97" t="s">
        <v>15</v>
      </c>
    </row>
    <row r="6" spans="1:22" s="1" customFormat="1" ht="33" x14ac:dyDescent="0.3">
      <c r="A6" s="118"/>
      <c r="B6" s="119"/>
      <c r="C6" s="118"/>
      <c r="D6" s="12" t="s">
        <v>16</v>
      </c>
      <c r="E6" s="13" t="s">
        <v>17</v>
      </c>
      <c r="F6" s="118"/>
      <c r="G6" s="118"/>
      <c r="H6" s="106"/>
      <c r="I6" s="106"/>
      <c r="J6" s="107"/>
      <c r="K6" s="109"/>
      <c r="L6" s="111"/>
      <c r="M6" s="111"/>
      <c r="N6" s="12" t="s">
        <v>18</v>
      </c>
      <c r="O6" s="12" t="s">
        <v>19</v>
      </c>
      <c r="P6" s="12" t="s">
        <v>20</v>
      </c>
      <c r="Q6" s="12" t="s">
        <v>21</v>
      </c>
      <c r="R6" s="12" t="s">
        <v>22</v>
      </c>
      <c r="S6" s="14" t="s">
        <v>23</v>
      </c>
      <c r="T6" s="98"/>
      <c r="U6" s="98"/>
    </row>
    <row r="7" spans="1:22" s="1" customFormat="1" ht="18.75" x14ac:dyDescent="0.3">
      <c r="A7" s="15">
        <v>1</v>
      </c>
      <c r="B7" s="16" t="s">
        <v>24</v>
      </c>
      <c r="C7" s="15">
        <v>5</v>
      </c>
      <c r="D7" s="17">
        <v>1</v>
      </c>
      <c r="E7" s="18">
        <v>86</v>
      </c>
      <c r="F7" s="17" t="s">
        <v>25</v>
      </c>
      <c r="G7" s="17">
        <v>1</v>
      </c>
      <c r="H7" s="19"/>
      <c r="I7" s="20">
        <f>'[1]Lê Văn Sinh'!D26</f>
        <v>29.5</v>
      </c>
      <c r="J7" s="21">
        <v>2442</v>
      </c>
      <c r="K7" s="22">
        <f>I7/J7</f>
        <v>1.208026208026208E-2</v>
      </c>
      <c r="L7" s="23">
        <v>0</v>
      </c>
      <c r="M7" s="24"/>
      <c r="N7" s="25">
        <f>'[1]Lê Văn Sinh'!H25</f>
        <v>1631940</v>
      </c>
      <c r="O7" s="25"/>
      <c r="P7" s="25">
        <f>'[1]Lê Văn Sinh'!H27</f>
        <v>92615.25</v>
      </c>
      <c r="Q7" s="25">
        <f>'[1]Lê Văn Sinh'!H30</f>
        <v>4895820</v>
      </c>
      <c r="R7" s="25">
        <v>0</v>
      </c>
      <c r="S7" s="25">
        <f>'[1]Lê Văn Sinh'!H34</f>
        <v>295000</v>
      </c>
      <c r="T7" s="26">
        <f>SUM(N7:S7)</f>
        <v>6915375.25</v>
      </c>
      <c r="U7" s="26">
        <f t="shared" ref="U7:U38" si="0">ROUND(T7,-3)</f>
        <v>6915000</v>
      </c>
    </row>
    <row r="8" spans="1:22" s="29" customFormat="1" ht="18.75" x14ac:dyDescent="0.25">
      <c r="A8" s="15">
        <v>2</v>
      </c>
      <c r="B8" s="16" t="s">
        <v>26</v>
      </c>
      <c r="C8" s="15">
        <v>5</v>
      </c>
      <c r="D8" s="17">
        <v>1</v>
      </c>
      <c r="E8" s="27" t="s">
        <v>27</v>
      </c>
      <c r="F8" s="17" t="s">
        <v>25</v>
      </c>
      <c r="G8" s="17">
        <v>1</v>
      </c>
      <c r="H8" s="19"/>
      <c r="I8" s="20">
        <f>'[1]Phạm Văn Sang'!D26</f>
        <v>112.7</v>
      </c>
      <c r="J8" s="21">
        <v>1948</v>
      </c>
      <c r="K8" s="22">
        <f t="shared" ref="K8:K17" si="1">I8/J8</f>
        <v>5.7854209445585218E-2</v>
      </c>
      <c r="L8" s="23">
        <f>'[1]Phạm Văn Sang'!D31</f>
        <v>7</v>
      </c>
      <c r="M8" s="28"/>
      <c r="N8" s="25">
        <f>'[1]Phạm Văn Sang'!H25</f>
        <v>6234564</v>
      </c>
      <c r="O8" s="25"/>
      <c r="P8" s="25">
        <f>'[1]Phạm Văn Sang'!H27</f>
        <v>353821.65</v>
      </c>
      <c r="Q8" s="25">
        <f>'[1]Phạm Văn Sang'!H30</f>
        <v>18703692</v>
      </c>
      <c r="R8" s="25">
        <f>'[1]Phạm Văn Sang'!H31</f>
        <v>7875000</v>
      </c>
      <c r="S8" s="25">
        <f>'[1]Phạm Văn Sang'!H34</f>
        <v>1127000</v>
      </c>
      <c r="T8" s="26">
        <f t="shared" ref="T8:T26" si="2">SUM(N8:S8)</f>
        <v>34294077.649999999</v>
      </c>
      <c r="U8" s="26">
        <f t="shared" si="0"/>
        <v>34294000</v>
      </c>
    </row>
    <row r="9" spans="1:22" s="1" customFormat="1" ht="18.75" x14ac:dyDescent="0.3">
      <c r="A9" s="15">
        <v>3</v>
      </c>
      <c r="B9" s="16" t="s">
        <v>28</v>
      </c>
      <c r="C9" s="15">
        <v>5</v>
      </c>
      <c r="D9" s="17">
        <v>1</v>
      </c>
      <c r="E9" s="18">
        <v>78</v>
      </c>
      <c r="F9" s="17" t="s">
        <v>25</v>
      </c>
      <c r="G9" s="17">
        <v>1</v>
      </c>
      <c r="H9" s="30"/>
      <c r="I9" s="20">
        <f>'[1]Đỗ Đình Nhu'!D26</f>
        <v>189.7</v>
      </c>
      <c r="J9" s="21">
        <v>2936</v>
      </c>
      <c r="K9" s="22">
        <f t="shared" si="1"/>
        <v>6.4611716621253396E-2</v>
      </c>
      <c r="L9" s="23">
        <f>'[1]Đỗ Đình Nhu'!D31</f>
        <v>5</v>
      </c>
      <c r="M9" s="24"/>
      <c r="N9" s="25">
        <f>'[1]Đỗ Đình Nhu'!H25</f>
        <v>10494204</v>
      </c>
      <c r="O9" s="25"/>
      <c r="P9" s="25">
        <f>'[1]Đỗ Đình Nhu'!H27</f>
        <v>595563.14999999991</v>
      </c>
      <c r="Q9" s="25">
        <f>'[1]Đỗ Đình Nhu'!H30</f>
        <v>31482612</v>
      </c>
      <c r="R9" s="25">
        <f>'[1]Đỗ Đình Nhu'!H31</f>
        <v>5625000</v>
      </c>
      <c r="S9" s="25">
        <f>'[1]Đỗ Đình Nhu'!H34</f>
        <v>1897000</v>
      </c>
      <c r="T9" s="26">
        <f t="shared" si="2"/>
        <v>50094379.149999999</v>
      </c>
      <c r="U9" s="26">
        <f t="shared" si="0"/>
        <v>50094000</v>
      </c>
    </row>
    <row r="10" spans="1:22" s="1" customFormat="1" ht="37.5" x14ac:dyDescent="0.3">
      <c r="A10" s="15">
        <v>4</v>
      </c>
      <c r="B10" s="16" t="s">
        <v>29</v>
      </c>
      <c r="C10" s="15">
        <v>5</v>
      </c>
      <c r="D10" s="17">
        <v>1</v>
      </c>
      <c r="E10" s="18" t="s">
        <v>30</v>
      </c>
      <c r="F10" s="17" t="s">
        <v>25</v>
      </c>
      <c r="G10" s="17">
        <v>1</v>
      </c>
      <c r="H10" s="30"/>
      <c r="I10" s="20">
        <f>'[1]Phạm Thị Oanh'!D26</f>
        <v>170</v>
      </c>
      <c r="J10" s="21">
        <v>4030</v>
      </c>
      <c r="K10" s="22">
        <f t="shared" si="1"/>
        <v>4.2183622828784122E-2</v>
      </c>
      <c r="L10" s="23">
        <f>'[1]Phạm Thị Oanh'!D32</f>
        <v>6</v>
      </c>
      <c r="M10" s="24"/>
      <c r="N10" s="25">
        <f>'[1]Phạm Thị Oanh'!H25</f>
        <v>9404400</v>
      </c>
      <c r="O10" s="25"/>
      <c r="P10" s="25" t="s">
        <v>31</v>
      </c>
      <c r="Q10" s="25">
        <f>'[1]Phạm Thị Oanh'!H31</f>
        <v>28213200</v>
      </c>
      <c r="R10" s="25">
        <f>'[1]Phạm Thị Oanh'!H32</f>
        <v>6750000</v>
      </c>
      <c r="S10" s="25">
        <f>'[1]Phạm Thị Oanh'!H35</f>
        <v>1700000</v>
      </c>
      <c r="T10" s="26">
        <f t="shared" si="2"/>
        <v>46067600</v>
      </c>
      <c r="U10" s="26">
        <f t="shared" si="0"/>
        <v>46068000</v>
      </c>
    </row>
    <row r="11" spans="1:22" s="1" customFormat="1" ht="18.75" x14ac:dyDescent="0.3">
      <c r="A11" s="15">
        <v>5</v>
      </c>
      <c r="B11" s="16" t="s">
        <v>32</v>
      </c>
      <c r="C11" s="15">
        <v>5</v>
      </c>
      <c r="D11" s="17">
        <v>1</v>
      </c>
      <c r="E11" s="18">
        <v>13</v>
      </c>
      <c r="F11" s="17" t="s">
        <v>33</v>
      </c>
      <c r="G11" s="17">
        <v>1</v>
      </c>
      <c r="H11" s="30"/>
      <c r="I11" s="20">
        <f>'[1]Lê Văn Sáu'!D26</f>
        <v>5</v>
      </c>
      <c r="J11" s="21">
        <v>1906</v>
      </c>
      <c r="K11" s="22">
        <f t="shared" si="1"/>
        <v>2.6232948583420775E-3</v>
      </c>
      <c r="L11" s="23"/>
      <c r="M11" s="24"/>
      <c r="N11" s="25">
        <f>'[1]Lê Văn Sáu'!H25</f>
        <v>276600</v>
      </c>
      <c r="O11" s="25"/>
      <c r="P11" s="25"/>
      <c r="Q11" s="25">
        <f>'[1]Lê Văn Sáu'!H30</f>
        <v>829800</v>
      </c>
      <c r="R11" s="25"/>
      <c r="S11" s="25">
        <f>'[1]Lê Văn Sáu'!H34</f>
        <v>50000</v>
      </c>
      <c r="T11" s="26">
        <f t="shared" si="2"/>
        <v>1156400</v>
      </c>
      <c r="U11" s="26">
        <f t="shared" si="0"/>
        <v>1156000</v>
      </c>
    </row>
    <row r="12" spans="1:22" s="1" customFormat="1" ht="18.75" x14ac:dyDescent="0.3">
      <c r="A12" s="15">
        <v>6</v>
      </c>
      <c r="B12" s="31" t="s">
        <v>34</v>
      </c>
      <c r="C12" s="15">
        <v>5</v>
      </c>
      <c r="D12" s="17">
        <v>1</v>
      </c>
      <c r="E12" s="18" t="s">
        <v>35</v>
      </c>
      <c r="F12" s="17" t="s">
        <v>25</v>
      </c>
      <c r="G12" s="17">
        <v>1</v>
      </c>
      <c r="H12" s="30"/>
      <c r="I12" s="20">
        <f>'[1]Lê Văn Thường (TỔNG)'!D26</f>
        <v>435.1</v>
      </c>
      <c r="J12" s="32">
        <v>3488</v>
      </c>
      <c r="K12" s="33">
        <f>(I12/J12)</f>
        <v>0.12474197247706423</v>
      </c>
      <c r="L12" s="23">
        <v>11</v>
      </c>
      <c r="M12" s="24"/>
      <c r="N12" s="25">
        <f>'[1]Lê Văn Thường (TỔNG)'!H25</f>
        <v>24069732</v>
      </c>
      <c r="O12" s="25"/>
      <c r="P12" s="25">
        <f>'[1]Lê Văn Thường (TỔNG)'!H27</f>
        <v>2019600</v>
      </c>
      <c r="Q12" s="25">
        <f>'[1]Lê Văn Thường (TỔNG)'!H31</f>
        <v>72209196</v>
      </c>
      <c r="R12" s="25">
        <f>'[1]Lê Văn Thường (TỔNG)'!H32</f>
        <v>12375000</v>
      </c>
      <c r="S12" s="25">
        <f>'[1]Lê Văn Thường (TỔNG)'!H35</f>
        <v>4351000</v>
      </c>
      <c r="T12" s="26">
        <f t="shared" si="2"/>
        <v>115024528</v>
      </c>
      <c r="U12" s="26">
        <f t="shared" si="0"/>
        <v>115025000</v>
      </c>
    </row>
    <row r="13" spans="1:22" s="1" customFormat="1" ht="18.75" x14ac:dyDescent="0.3">
      <c r="A13" s="15">
        <v>7</v>
      </c>
      <c r="B13" s="16" t="s">
        <v>36</v>
      </c>
      <c r="C13" s="15">
        <v>5</v>
      </c>
      <c r="D13" s="17">
        <v>1</v>
      </c>
      <c r="E13" s="18">
        <v>19</v>
      </c>
      <c r="F13" s="17" t="s">
        <v>25</v>
      </c>
      <c r="G13" s="17">
        <v>1</v>
      </c>
      <c r="H13" s="30"/>
      <c r="I13" s="20">
        <f>'[1]Lê Văn Lợi'!D26</f>
        <v>540</v>
      </c>
      <c r="J13" s="21">
        <v>2786</v>
      </c>
      <c r="K13" s="22">
        <f t="shared" si="1"/>
        <v>0.19382627422828427</v>
      </c>
      <c r="L13" s="23">
        <f>'[1]Lê Văn Lợi'!D31</f>
        <v>9</v>
      </c>
      <c r="M13" s="24"/>
      <c r="N13" s="25">
        <f>'[1]Lê Văn Lợi'!H26</f>
        <v>29872800</v>
      </c>
      <c r="O13" s="25"/>
      <c r="P13" s="25">
        <f>'[1]Lê Văn Lợi'!H28</f>
        <v>1695330</v>
      </c>
      <c r="Q13" s="25">
        <f>'[1]Lê Văn Lợi'!H30</f>
        <v>89618400</v>
      </c>
      <c r="R13" s="25">
        <f>'[1]Lê Văn Lợi'!H31</f>
        <v>10125000</v>
      </c>
      <c r="S13" s="25">
        <f>'[1]Lê Văn Lợi'!H34</f>
        <v>5400000</v>
      </c>
      <c r="T13" s="26">
        <f t="shared" si="2"/>
        <v>136711530</v>
      </c>
      <c r="U13" s="26">
        <f t="shared" si="0"/>
        <v>136712000</v>
      </c>
    </row>
    <row r="14" spans="1:22" s="1" customFormat="1" ht="18.75" x14ac:dyDescent="0.3">
      <c r="A14" s="15">
        <v>8</v>
      </c>
      <c r="B14" s="31" t="s">
        <v>37</v>
      </c>
      <c r="C14" s="15">
        <v>5</v>
      </c>
      <c r="D14" s="17">
        <v>1</v>
      </c>
      <c r="E14" s="18">
        <v>85</v>
      </c>
      <c r="F14" s="17" t="s">
        <v>25</v>
      </c>
      <c r="G14" s="17">
        <v>1</v>
      </c>
      <c r="H14" s="30"/>
      <c r="I14" s="20">
        <f>'[1]Nguyễn Văn Quyết Tổng'!D27</f>
        <v>58.8</v>
      </c>
      <c r="J14" s="21">
        <v>2603</v>
      </c>
      <c r="K14" s="22">
        <f>I14/J14</f>
        <v>2.2589320015366884E-2</v>
      </c>
      <c r="L14" s="23">
        <f>'[1]Nguyễn Văn Quyết Tổng'!D34</f>
        <v>3</v>
      </c>
      <c r="M14" s="24"/>
      <c r="N14" s="25">
        <f>'[1]Nguyễn Văn Quyết Tổng'!H25</f>
        <v>9078012</v>
      </c>
      <c r="O14" s="25">
        <f>'[1]Nguyễn Văn Quyết Tổng'!H28</f>
        <v>1029014.25</v>
      </c>
      <c r="P14" s="25">
        <f>'[1]Nguyễn Văn Quyết Tổng'!H30</f>
        <v>515191.94999999995</v>
      </c>
      <c r="Q14" s="25">
        <f>'[1]Nguyễn Văn Quyết Tổng'!H33</f>
        <v>27234036</v>
      </c>
      <c r="R14" s="25">
        <f>'[1]Nguyễn Văn Quyết Tổng'!H34</f>
        <v>3375000</v>
      </c>
      <c r="S14" s="25">
        <f>'[1]Nguyễn Văn Quyết Tổng'!H37</f>
        <v>1641000</v>
      </c>
      <c r="T14" s="26">
        <f t="shared" si="2"/>
        <v>42872254.200000003</v>
      </c>
      <c r="U14" s="26">
        <f t="shared" si="0"/>
        <v>42872000</v>
      </c>
    </row>
    <row r="15" spans="1:22" s="1" customFormat="1" ht="18.75" x14ac:dyDescent="0.3">
      <c r="A15" s="15">
        <v>9</v>
      </c>
      <c r="B15" s="34" t="s">
        <v>38</v>
      </c>
      <c r="C15" s="15">
        <v>5</v>
      </c>
      <c r="D15" s="17">
        <v>1</v>
      </c>
      <c r="E15" s="18">
        <v>5</v>
      </c>
      <c r="F15" s="17" t="s">
        <v>33</v>
      </c>
      <c r="G15" s="17">
        <v>1</v>
      </c>
      <c r="H15" s="35"/>
      <c r="I15" s="20">
        <f>'[1]Nguyễn Thị Phương'!D26</f>
        <v>45.3</v>
      </c>
      <c r="J15" s="21">
        <f>3158</f>
        <v>3158</v>
      </c>
      <c r="K15" s="22">
        <f t="shared" si="1"/>
        <v>1.434452184927169E-2</v>
      </c>
      <c r="L15" s="23"/>
      <c r="M15" s="24"/>
      <c r="N15" s="36">
        <f>'[1]Nguyễn Thị Phương'!H26</f>
        <v>2505995.9999999995</v>
      </c>
      <c r="O15" s="36"/>
      <c r="P15" s="36">
        <f>'[1]Nguyễn Thị Phương'!H28</f>
        <v>385050</v>
      </c>
      <c r="Q15" s="36">
        <f>'[1]Nguyễn Thị Phương'!H30</f>
        <v>7517988</v>
      </c>
      <c r="R15" s="36"/>
      <c r="S15" s="36">
        <f>'[1]Nguyễn Thị Phương'!H34</f>
        <v>453000</v>
      </c>
      <c r="T15" s="26">
        <f t="shared" si="2"/>
        <v>10862034</v>
      </c>
      <c r="U15" s="26">
        <f t="shared" si="0"/>
        <v>10862000</v>
      </c>
    </row>
    <row r="16" spans="1:22" s="1" customFormat="1" ht="18.75" x14ac:dyDescent="0.3">
      <c r="A16" s="15">
        <v>10</v>
      </c>
      <c r="B16" s="34" t="s">
        <v>39</v>
      </c>
      <c r="C16" s="15">
        <v>5</v>
      </c>
      <c r="D16" s="17">
        <v>1</v>
      </c>
      <c r="E16" s="18">
        <v>15</v>
      </c>
      <c r="F16" s="17" t="s">
        <v>25</v>
      </c>
      <c r="G16" s="17">
        <v>1</v>
      </c>
      <c r="H16" s="35"/>
      <c r="I16" s="20">
        <f>'[1]Nguyễn Văn Tuyên'!D26</f>
        <v>62.2</v>
      </c>
      <c r="J16" s="21">
        <v>4416</v>
      </c>
      <c r="K16" s="22">
        <f t="shared" si="1"/>
        <v>1.4085144927536233E-2</v>
      </c>
      <c r="L16" s="23">
        <f>'[1]Nguyễn Văn Tuyên'!D31</f>
        <v>11</v>
      </c>
      <c r="M16" s="24"/>
      <c r="N16" s="36">
        <f>'[1]Nguyễn Văn Tuyên'!H26</f>
        <v>3440904</v>
      </c>
      <c r="O16" s="36"/>
      <c r="P16" s="36">
        <f>'[1]Nguyễn Văn Tuyên'!H28</f>
        <v>315105.2</v>
      </c>
      <c r="Q16" s="36">
        <f>'[1]Nguyễn Văn Tuyên'!H30</f>
        <v>10322712</v>
      </c>
      <c r="R16" s="36">
        <f>'[1]Nguyễn Văn Tuyên'!H31</f>
        <v>12375000</v>
      </c>
      <c r="S16" s="36">
        <f>'[1]Nguyễn Văn Tuyên'!H34</f>
        <v>622000</v>
      </c>
      <c r="T16" s="26">
        <f t="shared" si="2"/>
        <v>27075721.199999999</v>
      </c>
      <c r="U16" s="26">
        <f t="shared" si="0"/>
        <v>27076000</v>
      </c>
    </row>
    <row r="17" spans="1:21" s="1" customFormat="1" ht="18.75" x14ac:dyDescent="0.3">
      <c r="A17" s="15">
        <v>11</v>
      </c>
      <c r="B17" s="16" t="s">
        <v>40</v>
      </c>
      <c r="C17" s="15">
        <v>5</v>
      </c>
      <c r="D17" s="17">
        <v>1</v>
      </c>
      <c r="E17" s="18">
        <v>21</v>
      </c>
      <c r="F17" s="17" t="s">
        <v>25</v>
      </c>
      <c r="G17" s="17">
        <v>1</v>
      </c>
      <c r="H17" s="30"/>
      <c r="I17" s="20">
        <f>'[1]Đào Đình Lệ'!D26</f>
        <v>176.6</v>
      </c>
      <c r="J17" s="21">
        <v>2547</v>
      </c>
      <c r="K17" s="22">
        <f t="shared" si="1"/>
        <v>6.9336474283470742E-2</v>
      </c>
      <c r="L17" s="23">
        <f>'[1]Đào Đình Lệ'!D31</f>
        <v>6</v>
      </c>
      <c r="M17" s="24"/>
      <c r="N17" s="25">
        <f>'[1]Đào Đình Lệ'!H26</f>
        <v>9769512</v>
      </c>
      <c r="O17" s="25"/>
      <c r="P17" s="25">
        <f>'[1]Đào Đình Lệ'!H28</f>
        <v>554435.69999999995</v>
      </c>
      <c r="Q17" s="25">
        <f>'[1]Đào Đình Lệ'!H30</f>
        <v>29308536</v>
      </c>
      <c r="R17" s="25">
        <f>'[1]Đào Đình Lệ'!H31</f>
        <v>6750000</v>
      </c>
      <c r="S17" s="25">
        <f>'[1]Đào Đình Lệ'!H34</f>
        <v>1766000</v>
      </c>
      <c r="T17" s="26">
        <f t="shared" si="2"/>
        <v>48148483.700000003</v>
      </c>
      <c r="U17" s="26">
        <f t="shared" si="0"/>
        <v>48148000</v>
      </c>
    </row>
    <row r="18" spans="1:21" s="1" customFormat="1" ht="18.75" x14ac:dyDescent="0.3">
      <c r="A18" s="15">
        <v>12</v>
      </c>
      <c r="B18" s="16" t="s">
        <v>41</v>
      </c>
      <c r="C18" s="15">
        <v>5</v>
      </c>
      <c r="D18" s="17">
        <v>1</v>
      </c>
      <c r="E18" s="18">
        <v>8</v>
      </c>
      <c r="F18" s="17" t="s">
        <v>25</v>
      </c>
      <c r="G18" s="17">
        <v>1</v>
      </c>
      <c r="H18" s="35"/>
      <c r="I18" s="20">
        <f>'[1]Đào Hồng Liên'!D26</f>
        <v>205.2</v>
      </c>
      <c r="J18" s="21">
        <v>3756</v>
      </c>
      <c r="K18" s="37">
        <f>(I18)/J18</f>
        <v>5.4632587859424916E-2</v>
      </c>
      <c r="L18" s="23">
        <f>'[1]Đào Hồng Liên'!D31</f>
        <v>7</v>
      </c>
      <c r="M18" s="24"/>
      <c r="N18" s="25">
        <f>'[1]Đào Hồng Liên'!H26</f>
        <v>11351664</v>
      </c>
      <c r="O18" s="25"/>
      <c r="P18" s="25">
        <f>'[1]Đào Hồng Liên'!H28</f>
        <v>644225.39999999991</v>
      </c>
      <c r="Q18" s="25">
        <f>'[1]Đào Hồng Liên'!H30</f>
        <v>34054992</v>
      </c>
      <c r="R18" s="25">
        <f>'[1]Đào Hồng Liên'!H31</f>
        <v>7875000</v>
      </c>
      <c r="S18" s="25">
        <f>'[1]Đào Hồng Liên'!H34</f>
        <v>2052000</v>
      </c>
      <c r="T18" s="26">
        <f t="shared" si="2"/>
        <v>55977881.399999999</v>
      </c>
      <c r="U18" s="26">
        <f t="shared" si="0"/>
        <v>55978000</v>
      </c>
    </row>
    <row r="19" spans="1:21" s="1" customFormat="1" ht="18.75" x14ac:dyDescent="0.3">
      <c r="A19" s="15">
        <v>13</v>
      </c>
      <c r="B19" s="16" t="s">
        <v>42</v>
      </c>
      <c r="C19" s="15">
        <v>5</v>
      </c>
      <c r="D19" s="17">
        <v>1</v>
      </c>
      <c r="E19" s="18" t="s">
        <v>43</v>
      </c>
      <c r="F19" s="17" t="s">
        <v>25</v>
      </c>
      <c r="G19" s="17">
        <v>1</v>
      </c>
      <c r="H19" s="35"/>
      <c r="I19" s="20">
        <f>'[1]Lê Minh Xuyên tổng'!D26</f>
        <v>207.6</v>
      </c>
      <c r="J19" s="21">
        <v>1645</v>
      </c>
      <c r="K19" s="37">
        <f>I19/J19</f>
        <v>0.12620060790273555</v>
      </c>
      <c r="L19" s="23">
        <f>'[1]Lê Minh Xuyên tổng'!D31</f>
        <v>11</v>
      </c>
      <c r="M19" s="24"/>
      <c r="N19" s="38">
        <f>'[1]Lê Minh Xuyên tổng'!H26</f>
        <v>11484432</v>
      </c>
      <c r="O19" s="38"/>
      <c r="P19" s="38">
        <f>'[1]Lê Minh Xuyên tổng'!H28</f>
        <v>651760.19999999995</v>
      </c>
      <c r="Q19" s="38">
        <f>'[1]Lê Minh Xuyên tổng'!H30</f>
        <v>34453296</v>
      </c>
      <c r="R19" s="38">
        <f>'[1]Lê Minh Xuyên tổng'!H31</f>
        <v>12375000</v>
      </c>
      <c r="S19" s="38">
        <f>'[1]Lê Minh Xuyên tổng'!H34</f>
        <v>2076000</v>
      </c>
      <c r="T19" s="26">
        <f t="shared" si="2"/>
        <v>61040488.200000003</v>
      </c>
      <c r="U19" s="26">
        <f t="shared" si="0"/>
        <v>61040000</v>
      </c>
    </row>
    <row r="20" spans="1:21" s="1" customFormat="1" ht="18.75" x14ac:dyDescent="0.3">
      <c r="A20" s="15">
        <v>14</v>
      </c>
      <c r="B20" s="39" t="s">
        <v>44</v>
      </c>
      <c r="C20" s="15">
        <v>5</v>
      </c>
      <c r="D20" s="17">
        <v>1</v>
      </c>
      <c r="E20" s="18">
        <v>45</v>
      </c>
      <c r="F20" s="17" t="s">
        <v>25</v>
      </c>
      <c r="G20" s="17">
        <v>1</v>
      </c>
      <c r="H20" s="30"/>
      <c r="I20" s="20">
        <f>'[1]Nguyễn Văn Niên'!D26</f>
        <v>35.299999999999997</v>
      </c>
      <c r="J20" s="40">
        <v>1574</v>
      </c>
      <c r="K20" s="41">
        <f t="shared" ref="K20:K32" si="3">I20/J20</f>
        <v>2.2426937738246503E-2</v>
      </c>
      <c r="L20" s="42"/>
      <c r="M20" s="24"/>
      <c r="N20" s="38">
        <f>'[1]Nguyễn Văn Niên'!H26</f>
        <v>1952795.9999999995</v>
      </c>
      <c r="O20" s="38"/>
      <c r="P20" s="38">
        <f>'[1]Nguyễn Văn Niên'!H28</f>
        <v>110824.34999999999</v>
      </c>
      <c r="Q20" s="38">
        <f>'[1]Nguyễn Văn Niên'!H30</f>
        <v>5858388</v>
      </c>
      <c r="R20" s="38"/>
      <c r="S20" s="38">
        <f>'[1]Nguyễn Văn Niên'!H34</f>
        <v>353000</v>
      </c>
      <c r="T20" s="26">
        <f t="shared" si="2"/>
        <v>8275008.3499999996</v>
      </c>
      <c r="U20" s="26">
        <f t="shared" si="0"/>
        <v>8275000</v>
      </c>
    </row>
    <row r="21" spans="1:21" s="55" customFormat="1" ht="18.75" x14ac:dyDescent="0.3">
      <c r="A21" s="43">
        <v>15</v>
      </c>
      <c r="B21" s="44" t="s">
        <v>45</v>
      </c>
      <c r="C21" s="43">
        <v>5</v>
      </c>
      <c r="D21" s="45">
        <v>1</v>
      </c>
      <c r="E21" s="46">
        <v>22</v>
      </c>
      <c r="F21" s="45" t="s">
        <v>25</v>
      </c>
      <c r="G21" s="45">
        <v>1</v>
      </c>
      <c r="H21" s="47"/>
      <c r="I21" s="48">
        <f>'[1]Đặng Văn Khoa'!D26</f>
        <v>161.9</v>
      </c>
      <c r="J21" s="49">
        <v>3406</v>
      </c>
      <c r="K21" s="50">
        <f t="shared" si="3"/>
        <v>4.7533763945977685E-2</v>
      </c>
      <c r="L21" s="51">
        <f>'[1]Đặng Văn Khoa'!D31</f>
        <v>8</v>
      </c>
      <c r="M21" s="52"/>
      <c r="N21" s="53">
        <f>'[1]Đặng Văn Khoa'!H26</f>
        <v>8956308</v>
      </c>
      <c r="O21" s="53"/>
      <c r="P21" s="53">
        <f>'[1]Đặng Văn Khoa'!H28</f>
        <v>508285.05000000005</v>
      </c>
      <c r="Q21" s="53">
        <f>'[1]Đặng Văn Khoa'!H30</f>
        <v>26868924</v>
      </c>
      <c r="R21" s="53">
        <f>'[1]Đặng Văn Khoa'!H31</f>
        <v>9000000</v>
      </c>
      <c r="S21" s="53">
        <f>'[1]Đặng Văn Khoa'!H34</f>
        <v>1619000</v>
      </c>
      <c r="T21" s="54">
        <f t="shared" si="2"/>
        <v>46952517.049999997</v>
      </c>
      <c r="U21" s="54">
        <f t="shared" si="0"/>
        <v>46953000</v>
      </c>
    </row>
    <row r="22" spans="1:21" s="55" customFormat="1" ht="18.75" x14ac:dyDescent="0.3">
      <c r="A22" s="43">
        <v>16</v>
      </c>
      <c r="B22" s="44" t="s">
        <v>46</v>
      </c>
      <c r="C22" s="43">
        <v>5</v>
      </c>
      <c r="D22" s="45">
        <v>1</v>
      </c>
      <c r="E22" s="46">
        <v>90</v>
      </c>
      <c r="F22" s="45" t="s">
        <v>25</v>
      </c>
      <c r="G22" s="45">
        <v>1</v>
      </c>
      <c r="H22" s="47"/>
      <c r="I22" s="48">
        <f>'[1]Lê Văn Tiến'!D26</f>
        <v>135.4</v>
      </c>
      <c r="J22" s="49">
        <v>1808</v>
      </c>
      <c r="K22" s="50">
        <f t="shared" si="3"/>
        <v>7.4889380530973451E-2</v>
      </c>
      <c r="L22" s="51">
        <f>'[1]Lê Văn Tiến'!D31</f>
        <v>9</v>
      </c>
      <c r="M22" s="52"/>
      <c r="N22" s="53">
        <f>'[1]Lê Văn Tiến'!H26</f>
        <v>7490328</v>
      </c>
      <c r="O22" s="53"/>
      <c r="P22" s="53">
        <f>'[1]Lê Văn Tiến'!H28</f>
        <v>425088.30000000005</v>
      </c>
      <c r="Q22" s="53">
        <f>'[1]Lê Văn Tiến'!H30</f>
        <v>22470984</v>
      </c>
      <c r="R22" s="53">
        <f>'[1]Lê Văn Tiến'!H31</f>
        <v>10125000</v>
      </c>
      <c r="S22" s="53">
        <f>'[1]Lê Văn Tiến'!H34</f>
        <v>1354000</v>
      </c>
      <c r="T22" s="54">
        <f t="shared" ref="T22" si="4">SUM(N22:S22)</f>
        <v>41865400.299999997</v>
      </c>
      <c r="U22" s="54">
        <f t="shared" si="0"/>
        <v>41865000</v>
      </c>
    </row>
    <row r="23" spans="1:21" s="1" customFormat="1" ht="18.75" x14ac:dyDescent="0.3">
      <c r="A23" s="15">
        <v>17</v>
      </c>
      <c r="B23" s="39" t="s">
        <v>47</v>
      </c>
      <c r="C23" s="15">
        <v>5</v>
      </c>
      <c r="D23" s="17">
        <v>1</v>
      </c>
      <c r="E23" s="18">
        <v>49</v>
      </c>
      <c r="F23" s="17" t="s">
        <v>25</v>
      </c>
      <c r="G23" s="17">
        <v>1</v>
      </c>
      <c r="H23" s="30"/>
      <c r="I23" s="20">
        <f>'[1]Lê Văn Bổng'!D26</f>
        <v>168.5</v>
      </c>
      <c r="J23" s="40">
        <f>2808+864</f>
        <v>3672</v>
      </c>
      <c r="K23" s="41">
        <f t="shared" si="3"/>
        <v>4.5887799564270151E-2</v>
      </c>
      <c r="L23" s="42">
        <f>'[1]Lê Văn Bổng'!D31</f>
        <v>11</v>
      </c>
      <c r="M23" s="24"/>
      <c r="N23" s="38">
        <f>'[1]Lê Văn Bổng'!H26</f>
        <v>9321420</v>
      </c>
      <c r="O23" s="38"/>
      <c r="P23" s="38">
        <f>'[1]Lê Văn Bổng'!H28</f>
        <v>529005.75</v>
      </c>
      <c r="Q23" s="38">
        <f>'[1]Lê Văn Bổng'!H30</f>
        <v>27964260</v>
      </c>
      <c r="R23" s="38">
        <f>'[1]Lê Văn Bổng'!H31</f>
        <v>12375000</v>
      </c>
      <c r="S23" s="38">
        <f>'[1]Lê Văn Bổng'!H34</f>
        <v>1685000</v>
      </c>
      <c r="T23" s="26">
        <f t="shared" si="2"/>
        <v>51874685.75</v>
      </c>
      <c r="U23" s="26">
        <f t="shared" si="0"/>
        <v>51875000</v>
      </c>
    </row>
    <row r="24" spans="1:21" s="1" customFormat="1" ht="18.75" x14ac:dyDescent="0.3">
      <c r="A24" s="15">
        <v>18</v>
      </c>
      <c r="B24" s="39" t="s">
        <v>48</v>
      </c>
      <c r="C24" s="15">
        <v>5</v>
      </c>
      <c r="D24" s="17">
        <v>1</v>
      </c>
      <c r="E24" s="18">
        <v>14</v>
      </c>
      <c r="F24" s="17" t="s">
        <v>33</v>
      </c>
      <c r="G24" s="17">
        <v>1</v>
      </c>
      <c r="H24" s="30"/>
      <c r="I24" s="20">
        <f>'[1]Dương Mạnh Hồng'!D26</f>
        <v>56.7</v>
      </c>
      <c r="J24" s="40">
        <v>3144</v>
      </c>
      <c r="K24" s="41">
        <f t="shared" si="3"/>
        <v>1.803435114503817E-2</v>
      </c>
      <c r="L24" s="42">
        <f>'[1]Dương Mạnh Hồng'!D31</f>
        <v>9</v>
      </c>
      <c r="M24" s="24"/>
      <c r="N24" s="56">
        <f>'[1]Dương Mạnh Hồng'!H26</f>
        <v>3136644</v>
      </c>
      <c r="O24" s="38"/>
      <c r="P24" s="38">
        <f>'[1]Dương Mạnh Hồng'!H28</f>
        <v>178009.65000000002</v>
      </c>
      <c r="Q24" s="38">
        <f>'[1]Dương Mạnh Hồng'!H30</f>
        <v>9409932</v>
      </c>
      <c r="R24" s="38">
        <f>'[1]Dương Mạnh Hồng'!H31</f>
        <v>10125000</v>
      </c>
      <c r="S24" s="38">
        <f>'[1]Dương Mạnh Hồng'!H34</f>
        <v>567000</v>
      </c>
      <c r="T24" s="26">
        <f t="shared" si="2"/>
        <v>23416585.649999999</v>
      </c>
      <c r="U24" s="26">
        <f t="shared" si="0"/>
        <v>23417000</v>
      </c>
    </row>
    <row r="25" spans="1:21" s="1" customFormat="1" ht="18.75" x14ac:dyDescent="0.3">
      <c r="A25" s="15">
        <v>19</v>
      </c>
      <c r="B25" s="39" t="s">
        <v>49</v>
      </c>
      <c r="C25" s="15">
        <v>5</v>
      </c>
      <c r="D25" s="17">
        <v>1</v>
      </c>
      <c r="E25" s="18">
        <v>48</v>
      </c>
      <c r="F25" s="17" t="s">
        <v>25</v>
      </c>
      <c r="G25" s="17">
        <v>1</v>
      </c>
      <c r="H25" s="30"/>
      <c r="I25" s="20">
        <f>'[1]Hà Thị Mẩu'!D26</f>
        <v>249.3</v>
      </c>
      <c r="J25" s="40">
        <v>3328</v>
      </c>
      <c r="K25" s="41">
        <f t="shared" si="3"/>
        <v>7.4909855769230774E-2</v>
      </c>
      <c r="L25" s="42">
        <f>'[1]Hà Thị Mẩu'!D31</f>
        <v>8</v>
      </c>
      <c r="M25" s="24"/>
      <c r="N25" s="38">
        <f>'[1]Hà Thị Mẩu'!H26</f>
        <v>13791276</v>
      </c>
      <c r="O25" s="38"/>
      <c r="P25" s="38">
        <f>'[1]Hà Thị Mẩu'!H28</f>
        <v>782677.35000000009</v>
      </c>
      <c r="Q25" s="38">
        <f>'[1]Hà Thị Mẩu'!H30</f>
        <v>41373828</v>
      </c>
      <c r="R25" s="38">
        <f>'[1]Hà Thị Mẩu'!H31</f>
        <v>9000000</v>
      </c>
      <c r="S25" s="38">
        <f>'[1]Hà Thị Mẩu'!H34</f>
        <v>2493000</v>
      </c>
      <c r="T25" s="26">
        <f t="shared" si="2"/>
        <v>67440781.349999994</v>
      </c>
      <c r="U25" s="26">
        <f t="shared" si="0"/>
        <v>67441000</v>
      </c>
    </row>
    <row r="26" spans="1:21" s="1" customFormat="1" ht="18.75" x14ac:dyDescent="0.3">
      <c r="A26" s="15">
        <v>20</v>
      </c>
      <c r="B26" s="39" t="s">
        <v>50</v>
      </c>
      <c r="C26" s="15">
        <v>5</v>
      </c>
      <c r="D26" s="17">
        <v>1</v>
      </c>
      <c r="E26" s="18">
        <v>2</v>
      </c>
      <c r="F26" s="17" t="s">
        <v>33</v>
      </c>
      <c r="G26" s="17">
        <v>1</v>
      </c>
      <c r="H26" s="30"/>
      <c r="I26" s="20">
        <f>'[1]LÃ Khắc Ninh'!D26</f>
        <v>104.5</v>
      </c>
      <c r="J26" s="40">
        <v>2936</v>
      </c>
      <c r="K26" s="41">
        <f t="shared" si="3"/>
        <v>3.5592643051771115E-2</v>
      </c>
      <c r="L26" s="42">
        <f>'[1]LÃ Khắc Ninh'!D31</f>
        <v>8</v>
      </c>
      <c r="M26" s="24"/>
      <c r="N26" s="38">
        <f>'[1]LÃ Khắc Ninh'!H26</f>
        <v>5780940</v>
      </c>
      <c r="O26" s="38"/>
      <c r="P26" s="38">
        <f>'[1]LÃ Khắc Ninh'!H28</f>
        <v>328077.75</v>
      </c>
      <c r="Q26" s="38">
        <f>'[1]LÃ Khắc Ninh'!H30</f>
        <v>17342820</v>
      </c>
      <c r="R26" s="38">
        <f>'[1]LÃ Khắc Ninh'!H31</f>
        <v>9000000</v>
      </c>
      <c r="S26" s="38">
        <f>'[1]LÃ Khắc Ninh'!H34</f>
        <v>1045000</v>
      </c>
      <c r="T26" s="26">
        <f t="shared" si="2"/>
        <v>33496837.75</v>
      </c>
      <c r="U26" s="26">
        <f t="shared" si="0"/>
        <v>33497000</v>
      </c>
    </row>
    <row r="27" spans="1:21" s="1" customFormat="1" ht="18.75" x14ac:dyDescent="0.3">
      <c r="A27" s="15">
        <v>21</v>
      </c>
      <c r="B27" s="39" t="s">
        <v>51</v>
      </c>
      <c r="C27" s="15">
        <v>5</v>
      </c>
      <c r="D27" s="17">
        <v>1</v>
      </c>
      <c r="E27" s="18">
        <v>135</v>
      </c>
      <c r="F27" s="17" t="s">
        <v>33</v>
      </c>
      <c r="G27" s="17">
        <v>1</v>
      </c>
      <c r="H27" s="30"/>
      <c r="I27" s="20">
        <f>'[1]Nguyễn Ngọc Thiết (2)'!D26</f>
        <v>244.5</v>
      </c>
      <c r="J27" s="40">
        <v>3524</v>
      </c>
      <c r="K27" s="41">
        <f t="shared" si="3"/>
        <v>6.9381384790011352E-2</v>
      </c>
      <c r="L27" s="42">
        <f>'[1]Nguyễn Ngọc Thiết (2)'!D31</f>
        <v>4</v>
      </c>
      <c r="M27" s="24"/>
      <c r="N27" s="38">
        <f>'[1]Nguyễn Ngọc Thiết (2)'!H26</f>
        <v>13525740</v>
      </c>
      <c r="O27" s="38"/>
      <c r="P27" s="38"/>
      <c r="Q27" s="38">
        <f>'[1]Nguyễn Ngọc Thiết (2)'!H30</f>
        <v>40577220</v>
      </c>
      <c r="R27" s="38">
        <f>'[1]Nguyễn Ngọc Thiết (2)'!H31</f>
        <v>4500000</v>
      </c>
      <c r="S27" s="38">
        <f>'[1]Nguyễn Ngọc Thiết (2)'!H34</f>
        <v>2445000</v>
      </c>
      <c r="T27" s="26">
        <f t="shared" ref="T27:T35" si="5">SUM(N27:S27)</f>
        <v>61047960</v>
      </c>
      <c r="U27" s="26">
        <f t="shared" si="0"/>
        <v>61048000</v>
      </c>
    </row>
    <row r="28" spans="1:21" s="1" customFormat="1" ht="18.75" x14ac:dyDescent="0.3">
      <c r="A28" s="15">
        <v>22</v>
      </c>
      <c r="B28" s="39" t="s">
        <v>52</v>
      </c>
      <c r="C28" s="15">
        <v>5</v>
      </c>
      <c r="D28" s="17">
        <v>1</v>
      </c>
      <c r="E28" s="18">
        <v>84</v>
      </c>
      <c r="F28" s="17" t="s">
        <v>25</v>
      </c>
      <c r="G28" s="17">
        <v>1</v>
      </c>
      <c r="H28" s="30"/>
      <c r="I28" s="20">
        <f>'[1]Hà Văn Tôn'!D26</f>
        <v>153.5</v>
      </c>
      <c r="J28" s="40">
        <v>2638</v>
      </c>
      <c r="K28" s="41">
        <f t="shared" si="3"/>
        <v>5.8188021228203185E-2</v>
      </c>
      <c r="L28" s="42">
        <f>'[1]Hà Văn Tôn'!D29</f>
        <v>5</v>
      </c>
      <c r="M28" s="24"/>
      <c r="N28" s="38">
        <f>'[1]Hà Văn Tôn'!H26</f>
        <v>8491620</v>
      </c>
      <c r="O28" s="38"/>
      <c r="P28" s="38"/>
      <c r="Q28" s="38">
        <f>'[1]Hà Văn Tôn'!H28</f>
        <v>25474860</v>
      </c>
      <c r="R28" s="38">
        <f>'[1]Hà Văn Tôn'!H29</f>
        <v>5625000</v>
      </c>
      <c r="S28" s="38">
        <f>'[1]Hà Văn Tôn'!H32</f>
        <v>1535000</v>
      </c>
      <c r="T28" s="26">
        <f t="shared" si="5"/>
        <v>41126480</v>
      </c>
      <c r="U28" s="26">
        <f t="shared" si="0"/>
        <v>41126000</v>
      </c>
    </row>
    <row r="29" spans="1:21" s="1" customFormat="1" ht="18.75" x14ac:dyDescent="0.3">
      <c r="A29" s="15">
        <v>23</v>
      </c>
      <c r="B29" s="39" t="s">
        <v>53</v>
      </c>
      <c r="C29" s="15">
        <v>5</v>
      </c>
      <c r="D29" s="17">
        <v>1</v>
      </c>
      <c r="E29" s="18">
        <v>26</v>
      </c>
      <c r="F29" s="17" t="s">
        <v>25</v>
      </c>
      <c r="G29" s="17">
        <v>1</v>
      </c>
      <c r="H29" s="30"/>
      <c r="I29" s="20">
        <f>'[1]Thiều Quang Lý'!D26</f>
        <v>268.60000000000002</v>
      </c>
      <c r="J29" s="40">
        <v>1963</v>
      </c>
      <c r="K29" s="41">
        <f t="shared" si="3"/>
        <v>0.13683138053998983</v>
      </c>
      <c r="L29" s="42">
        <f>'[1]Thiều Quang Lý'!D29</f>
        <v>7</v>
      </c>
      <c r="M29" s="24"/>
      <c r="N29" s="38">
        <f>'[1]Thiều Quang Lý'!H26</f>
        <v>14858952.000000002</v>
      </c>
      <c r="O29" s="38"/>
      <c r="P29" s="38"/>
      <c r="Q29" s="38">
        <f>'[1]Thiều Quang Lý'!H28</f>
        <v>44576856</v>
      </c>
      <c r="R29" s="38">
        <f>'[1]Thiều Quang Lý'!H29</f>
        <v>7875000</v>
      </c>
      <c r="S29" s="38">
        <f>'[1]Thiều Quang Lý'!H32</f>
        <v>2686000</v>
      </c>
      <c r="T29" s="26">
        <f t="shared" si="5"/>
        <v>69996808</v>
      </c>
      <c r="U29" s="26">
        <f t="shared" si="0"/>
        <v>69997000</v>
      </c>
    </row>
    <row r="30" spans="1:21" s="1" customFormat="1" ht="18.75" x14ac:dyDescent="0.3">
      <c r="A30" s="15">
        <v>24</v>
      </c>
      <c r="B30" s="39" t="s">
        <v>54</v>
      </c>
      <c r="C30" s="15">
        <v>5</v>
      </c>
      <c r="D30" s="17">
        <v>1</v>
      </c>
      <c r="E30" s="18"/>
      <c r="F30" s="17" t="s">
        <v>25</v>
      </c>
      <c r="G30" s="17">
        <v>1</v>
      </c>
      <c r="H30" s="30"/>
      <c r="I30" s="20"/>
      <c r="J30" s="40"/>
      <c r="K30" s="41"/>
      <c r="L30" s="42"/>
      <c r="M30" s="24"/>
      <c r="N30" s="38"/>
      <c r="O30" s="38">
        <f>'[1]Phạm Kim Tuyển'!H29</f>
        <v>65778189.5</v>
      </c>
      <c r="P30" s="38">
        <f>'[1]Phạm Kim Tuyển'!H25</f>
        <v>3846500</v>
      </c>
      <c r="Q30" s="38"/>
      <c r="R30" s="38"/>
      <c r="S30" s="38"/>
      <c r="T30" s="26">
        <f t="shared" si="5"/>
        <v>69624689.5</v>
      </c>
      <c r="U30" s="26">
        <f t="shared" si="0"/>
        <v>69625000</v>
      </c>
    </row>
    <row r="31" spans="1:21" s="1" customFormat="1" ht="18.75" x14ac:dyDescent="0.3">
      <c r="A31" s="15">
        <v>25</v>
      </c>
      <c r="B31" s="39" t="s">
        <v>55</v>
      </c>
      <c r="C31" s="15">
        <v>5</v>
      </c>
      <c r="D31" s="17">
        <v>1</v>
      </c>
      <c r="E31" s="18">
        <v>35</v>
      </c>
      <c r="F31" s="17" t="s">
        <v>25</v>
      </c>
      <c r="G31" s="17">
        <v>1</v>
      </c>
      <c r="H31" s="30"/>
      <c r="I31" s="20">
        <f>'[1]Phạm Văn Kiển'!D26</f>
        <v>73.599999999999994</v>
      </c>
      <c r="J31" s="40">
        <v>4625</v>
      </c>
      <c r="K31" s="41">
        <f t="shared" si="3"/>
        <v>1.5913513513513514E-2</v>
      </c>
      <c r="L31" s="42">
        <f>'[1]Phạm Văn Kiển'!D31</f>
        <v>6</v>
      </c>
      <c r="M31" s="24"/>
      <c r="N31" s="38">
        <f>'[1]Phạm Văn Kiển'!H26</f>
        <v>4071551.9999999991</v>
      </c>
      <c r="O31" s="38"/>
      <c r="P31" s="38">
        <f>'[1]Phạm Văn Kiển'!H28</f>
        <v>231067.19999999998</v>
      </c>
      <c r="Q31" s="38">
        <f>'[1]Phạm Văn Kiển'!H30</f>
        <v>12214656</v>
      </c>
      <c r="R31" s="38">
        <f>'[1]Phạm Văn Kiển'!H31</f>
        <v>6750000</v>
      </c>
      <c r="S31" s="38">
        <f>'[1]Phạm Văn Kiển'!H34</f>
        <v>736000</v>
      </c>
      <c r="T31" s="26">
        <f t="shared" si="5"/>
        <v>24003275.199999999</v>
      </c>
      <c r="U31" s="26">
        <f t="shared" si="0"/>
        <v>24003000</v>
      </c>
    </row>
    <row r="32" spans="1:21" s="1" customFormat="1" ht="18.75" x14ac:dyDescent="0.3">
      <c r="A32" s="15">
        <v>26</v>
      </c>
      <c r="B32" s="39" t="s">
        <v>56</v>
      </c>
      <c r="C32" s="15">
        <v>5</v>
      </c>
      <c r="D32" s="17">
        <v>1</v>
      </c>
      <c r="E32" s="18">
        <v>93</v>
      </c>
      <c r="F32" s="17" t="s">
        <v>25</v>
      </c>
      <c r="G32" s="17">
        <v>1</v>
      </c>
      <c r="H32" s="30"/>
      <c r="I32" s="20">
        <f>'[1]Nguyễn Văn Bắc'!D26</f>
        <v>71.900000000000006</v>
      </c>
      <c r="J32" s="40">
        <v>3211</v>
      </c>
      <c r="K32" s="41">
        <f t="shared" si="3"/>
        <v>2.2391778262223608E-2</v>
      </c>
      <c r="L32" s="42">
        <f>'[1]Nguyễn Văn Bắc'!D31</f>
        <v>7</v>
      </c>
      <c r="M32" s="24"/>
      <c r="N32" s="38">
        <f>'[1]Nguyễn Văn Bắc'!H26</f>
        <v>3977508.0000000005</v>
      </c>
      <c r="O32" s="38"/>
      <c r="P32" s="38">
        <f>'[1]Nguyễn Văn Bắc'!H28</f>
        <v>225730.05000000002</v>
      </c>
      <c r="Q32" s="38">
        <f>'[1]Nguyễn Văn Bắc'!H30</f>
        <v>11932524</v>
      </c>
      <c r="R32" s="38">
        <f>'[1]Nguyễn Văn Bắc'!H31</f>
        <v>7875000</v>
      </c>
      <c r="S32" s="38">
        <f>'[1]Nguyễn Văn Bắc'!H34</f>
        <v>719000</v>
      </c>
      <c r="T32" s="26">
        <f t="shared" si="5"/>
        <v>24729762.050000001</v>
      </c>
      <c r="U32" s="26">
        <f t="shared" si="0"/>
        <v>24730000</v>
      </c>
    </row>
    <row r="33" spans="1:22" s="1" customFormat="1" ht="18.75" x14ac:dyDescent="0.3">
      <c r="A33" s="57">
        <v>27</v>
      </c>
      <c r="B33" s="16" t="s">
        <v>57</v>
      </c>
      <c r="C33" s="15">
        <v>5</v>
      </c>
      <c r="D33" s="17">
        <v>1</v>
      </c>
      <c r="E33" s="18" t="s">
        <v>58</v>
      </c>
      <c r="F33" s="17" t="s">
        <v>25</v>
      </c>
      <c r="G33" s="17">
        <v>1</v>
      </c>
      <c r="H33" s="30"/>
      <c r="I33" s="20">
        <f>'[1]Đào Văn Sửu (tổng)'!D26</f>
        <v>190.6</v>
      </c>
      <c r="J33" s="21">
        <v>4039</v>
      </c>
      <c r="K33" s="37">
        <f>(I33)/J33</f>
        <v>4.7189898489725178E-2</v>
      </c>
      <c r="L33" s="23">
        <f>'[1]Đào Văn Sửu (tổng)'!D31</f>
        <v>11</v>
      </c>
      <c r="M33" s="24"/>
      <c r="N33" s="38">
        <f>'[1]Đào Văn Sửu (tổng)'!H26</f>
        <v>10543992</v>
      </c>
      <c r="O33" s="38"/>
      <c r="P33" s="38">
        <f>'[1]Đào Văn Sửu (tổng)'!H28</f>
        <v>598388.69999999995</v>
      </c>
      <c r="Q33" s="38">
        <f>'[1]Đào Văn Sửu (tổng)'!H30</f>
        <v>31631976</v>
      </c>
      <c r="R33" s="38">
        <f>'[1]Đào Văn Sửu (tổng)'!H31</f>
        <v>12375000</v>
      </c>
      <c r="S33" s="38">
        <f>'[1]Đào Văn Sửu (tổng)'!H34</f>
        <v>1906000</v>
      </c>
      <c r="T33" s="26">
        <f t="shared" si="5"/>
        <v>57055356.700000003</v>
      </c>
      <c r="U33" s="26">
        <f t="shared" si="0"/>
        <v>57055000</v>
      </c>
    </row>
    <row r="34" spans="1:22" s="1" customFormat="1" ht="18.75" x14ac:dyDescent="0.3">
      <c r="A34" s="15">
        <v>28</v>
      </c>
      <c r="B34" s="16" t="s">
        <v>59</v>
      </c>
      <c r="C34" s="15">
        <v>5</v>
      </c>
      <c r="D34" s="17">
        <v>1</v>
      </c>
      <c r="E34" s="18">
        <v>20</v>
      </c>
      <c r="F34" s="17" t="s">
        <v>25</v>
      </c>
      <c r="G34" s="17">
        <v>1</v>
      </c>
      <c r="H34" s="30"/>
      <c r="I34" s="20">
        <f>'[1]Lê Văn Quy'!D26</f>
        <v>184.3</v>
      </c>
      <c r="J34" s="21">
        <v>1518</v>
      </c>
      <c r="K34" s="37">
        <f>I34/J34</f>
        <v>0.12140974967061924</v>
      </c>
      <c r="L34" s="23">
        <f>'[1]Lê Văn Quy'!D31</f>
        <v>7</v>
      </c>
      <c r="M34" s="24"/>
      <c r="N34" s="38">
        <f>'[1]Lê Văn Quy'!H26</f>
        <v>10195476</v>
      </c>
      <c r="O34" s="38"/>
      <c r="P34" s="38">
        <v>1273882</v>
      </c>
      <c r="Q34" s="38">
        <f>'[1]Lê Văn Quy'!H30</f>
        <v>30586428</v>
      </c>
      <c r="R34" s="38">
        <v>7875000</v>
      </c>
      <c r="S34" s="38">
        <f>'[1]Lê Văn Quy'!H34</f>
        <v>1843000</v>
      </c>
      <c r="T34" s="26">
        <f t="shared" si="5"/>
        <v>51773786</v>
      </c>
      <c r="U34" s="26">
        <f t="shared" si="0"/>
        <v>51774000</v>
      </c>
    </row>
    <row r="35" spans="1:22" s="1" customFormat="1" ht="18.75" x14ac:dyDescent="0.3">
      <c r="A35" s="15">
        <v>29</v>
      </c>
      <c r="B35" s="39" t="s">
        <v>60</v>
      </c>
      <c r="C35" s="15">
        <v>5</v>
      </c>
      <c r="D35" s="17">
        <v>1</v>
      </c>
      <c r="E35" s="18">
        <v>33</v>
      </c>
      <c r="F35" s="17" t="s">
        <v>25</v>
      </c>
      <c r="G35" s="17">
        <v>1</v>
      </c>
      <c r="H35" s="30"/>
      <c r="I35" s="20">
        <f>'[1]Bùi Quang Thức'!D26</f>
        <v>232.1</v>
      </c>
      <c r="J35" s="40">
        <v>4394</v>
      </c>
      <c r="K35" s="41">
        <f t="shared" ref="K35:K36" si="6">I35/J35</f>
        <v>5.2822030040964953E-2</v>
      </c>
      <c r="L35" s="42">
        <f>'[1]Bùi Quang Thức'!D31</f>
        <v>6</v>
      </c>
      <c r="M35" s="24"/>
      <c r="N35" s="38">
        <f>'[1]Bùi Quang Thức'!H26</f>
        <v>12839772</v>
      </c>
      <c r="O35" s="38"/>
      <c r="P35" s="38">
        <f>'[1]Bùi Quang Thức'!H28</f>
        <v>728677.95</v>
      </c>
      <c r="Q35" s="38">
        <f>'[1]Bùi Quang Thức'!H30</f>
        <v>38519316</v>
      </c>
      <c r="R35" s="38">
        <f>'[1]Bùi Quang Thức'!H31</f>
        <v>6750000</v>
      </c>
      <c r="S35" s="38">
        <f>'[1]Bùi Quang Thức'!H34</f>
        <v>2321000</v>
      </c>
      <c r="T35" s="26">
        <f t="shared" si="5"/>
        <v>61158765.950000003</v>
      </c>
      <c r="U35" s="26">
        <v>61158000</v>
      </c>
    </row>
    <row r="36" spans="1:22" s="1" customFormat="1" ht="18.75" x14ac:dyDescent="0.3">
      <c r="A36" s="99">
        <v>30</v>
      </c>
      <c r="B36" s="39" t="s">
        <v>61</v>
      </c>
      <c r="C36" s="15">
        <v>5</v>
      </c>
      <c r="D36" s="17">
        <v>1</v>
      </c>
      <c r="E36" s="18">
        <v>71</v>
      </c>
      <c r="F36" s="17" t="s">
        <v>25</v>
      </c>
      <c r="G36" s="17">
        <v>1</v>
      </c>
      <c r="H36" s="30"/>
      <c r="I36" s="20">
        <v>9.1</v>
      </c>
      <c r="J36" s="101">
        <v>3909</v>
      </c>
      <c r="K36" s="103">
        <f t="shared" si="6"/>
        <v>2.3279611153747761E-3</v>
      </c>
      <c r="L36" s="42"/>
      <c r="M36" s="24"/>
      <c r="N36" s="38">
        <f>'[1]Đỗ Bình Minh (2)'!H26</f>
        <v>503412</v>
      </c>
      <c r="O36" s="38"/>
      <c r="P36" s="38">
        <f>'[1]Đỗ Bình Minh (2)'!H28</f>
        <v>62899.199999999997</v>
      </c>
      <c r="Q36" s="38">
        <f>'[1]Đỗ Bình Minh (2)'!H30</f>
        <v>1510236</v>
      </c>
      <c r="R36" s="38"/>
      <c r="S36" s="38">
        <f>'[1]Đỗ Bình Minh (2)'!H33</f>
        <v>91000</v>
      </c>
      <c r="T36" s="26">
        <f>SUM(N36:S36)</f>
        <v>2167547.2000000002</v>
      </c>
      <c r="U36" s="26">
        <v>2168000</v>
      </c>
    </row>
    <row r="37" spans="1:22" s="1" customFormat="1" ht="18.75" x14ac:dyDescent="0.3">
      <c r="A37" s="100"/>
      <c r="B37" s="39" t="s">
        <v>62</v>
      </c>
      <c r="C37" s="15">
        <v>5</v>
      </c>
      <c r="D37" s="17">
        <v>1</v>
      </c>
      <c r="E37" s="18">
        <v>71</v>
      </c>
      <c r="F37" s="17" t="s">
        <v>25</v>
      </c>
      <c r="G37" s="17">
        <v>2</v>
      </c>
      <c r="H37" s="30"/>
      <c r="I37" s="20"/>
      <c r="J37" s="102"/>
      <c r="K37" s="104"/>
      <c r="L37" s="42">
        <v>5</v>
      </c>
      <c r="M37" s="24"/>
      <c r="N37" s="38"/>
      <c r="O37" s="38"/>
      <c r="P37" s="38"/>
      <c r="Q37" s="38"/>
      <c r="R37" s="38">
        <f>'[1]Đỗ Bình Minh'!H25</f>
        <v>5625000</v>
      </c>
      <c r="S37" s="38"/>
      <c r="T37" s="26">
        <f>R37</f>
        <v>5625000</v>
      </c>
      <c r="U37" s="26">
        <f t="shared" si="0"/>
        <v>5625000</v>
      </c>
    </row>
    <row r="38" spans="1:22" s="1" customFormat="1" ht="18.75" x14ac:dyDescent="0.3">
      <c r="A38" s="15">
        <v>31</v>
      </c>
      <c r="B38" s="39" t="s">
        <v>63</v>
      </c>
      <c r="C38" s="15">
        <v>5</v>
      </c>
      <c r="D38" s="17">
        <v>1</v>
      </c>
      <c r="E38" s="18">
        <v>4</v>
      </c>
      <c r="F38" s="17" t="s">
        <v>25</v>
      </c>
      <c r="G38" s="17">
        <v>1</v>
      </c>
      <c r="H38" s="30"/>
      <c r="I38" s="20"/>
      <c r="J38" s="40"/>
      <c r="K38" s="41"/>
      <c r="L38" s="42">
        <v>2</v>
      </c>
      <c r="M38" s="24"/>
      <c r="N38" s="38"/>
      <c r="O38" s="38"/>
      <c r="P38" s="38"/>
      <c r="Q38" s="38"/>
      <c r="R38" s="38">
        <f>'[1]Nguyễn Thị Lý'!H26</f>
        <v>2250000</v>
      </c>
      <c r="S38" s="38"/>
      <c r="T38" s="26">
        <f t="shared" ref="T38" si="7">SUM(N38:S38)</f>
        <v>2250000</v>
      </c>
      <c r="U38" s="26">
        <f t="shared" si="0"/>
        <v>2250000</v>
      </c>
    </row>
    <row r="39" spans="1:22" s="1" customFormat="1" ht="18.75" x14ac:dyDescent="0.3">
      <c r="A39" s="15">
        <v>32</v>
      </c>
      <c r="B39" s="39" t="s">
        <v>64</v>
      </c>
      <c r="C39" s="15">
        <v>5</v>
      </c>
      <c r="D39" s="17">
        <v>1</v>
      </c>
      <c r="E39" s="18">
        <v>31</v>
      </c>
      <c r="F39" s="17" t="s">
        <v>25</v>
      </c>
      <c r="G39" s="17">
        <v>1</v>
      </c>
      <c r="H39" s="30"/>
      <c r="I39" s="20"/>
      <c r="J39" s="40"/>
      <c r="K39" s="41"/>
      <c r="L39" s="42">
        <v>4</v>
      </c>
      <c r="M39" s="24"/>
      <c r="N39" s="38"/>
      <c r="O39" s="38"/>
      <c r="P39" s="38"/>
      <c r="Q39" s="38"/>
      <c r="R39" s="38">
        <f>'[1]Lê Văn Thịnh'!H26</f>
        <v>4500000</v>
      </c>
      <c r="S39" s="38"/>
      <c r="T39" s="26">
        <f>SUM(N39:S39)</f>
        <v>4500000</v>
      </c>
      <c r="U39" s="26">
        <f>T39</f>
        <v>4500000</v>
      </c>
    </row>
    <row r="40" spans="1:22" s="1" customFormat="1" ht="18.75" x14ac:dyDescent="0.3">
      <c r="A40" s="58" t="s">
        <v>65</v>
      </c>
      <c r="B40" s="95" t="s">
        <v>66</v>
      </c>
      <c r="C40" s="95"/>
      <c r="D40" s="95"/>
      <c r="E40" s="95"/>
      <c r="F40" s="95"/>
      <c r="G40" s="59"/>
      <c r="H40" s="60">
        <f>SUM(H7:H8)</f>
        <v>0</v>
      </c>
      <c r="I40" s="60">
        <f>SUM(I7:I36)</f>
        <v>4577.5000000000009</v>
      </c>
      <c r="J40" s="60">
        <f>SUM(J7:J39)</f>
        <v>87350</v>
      </c>
      <c r="K40" s="60"/>
      <c r="L40" s="61">
        <f>SUM(L7:L39)</f>
        <v>193</v>
      </c>
      <c r="M40" s="61">
        <f t="shared" ref="M40" si="8">SUM(M7:M39)</f>
        <v>0</v>
      </c>
      <c r="N40" s="61">
        <f>SUM(N7:N39)</f>
        <v>259052496</v>
      </c>
      <c r="O40" s="61">
        <f>SUM(O7:O39)</f>
        <v>66807203.75</v>
      </c>
      <c r="P40" s="61">
        <f>SUM(P7:P39)</f>
        <v>17651811.799999997</v>
      </c>
      <c r="Q40" s="61">
        <f>SUM(Q7:Q39)</f>
        <v>777157488</v>
      </c>
      <c r="R40" s="61">
        <f>SUM(R7:R39)</f>
        <v>217125000</v>
      </c>
      <c r="S40" s="61">
        <f t="shared" ref="S40" si="9">SUM(S7:S39)</f>
        <v>46828000</v>
      </c>
      <c r="T40" s="61">
        <f>SUM(T7:T39)</f>
        <v>1384621999.55</v>
      </c>
      <c r="U40" s="61">
        <f>SUM(U7:U39)</f>
        <v>1384622000</v>
      </c>
      <c r="V40" s="62"/>
    </row>
    <row r="41" spans="1:22" s="1" customFormat="1" ht="18.75" x14ac:dyDescent="0.3">
      <c r="A41" s="58" t="s">
        <v>67</v>
      </c>
      <c r="B41" s="95" t="s">
        <v>68</v>
      </c>
      <c r="C41" s="95"/>
      <c r="D41" s="95"/>
      <c r="E41" s="95"/>
      <c r="F41" s="95"/>
      <c r="G41" s="63"/>
      <c r="H41" s="64"/>
      <c r="I41" s="64"/>
      <c r="J41" s="65"/>
      <c r="K41" s="66"/>
      <c r="L41" s="67"/>
      <c r="M41" s="68"/>
      <c r="N41" s="69"/>
      <c r="O41" s="69"/>
      <c r="P41" s="69"/>
      <c r="Q41" s="69"/>
      <c r="R41" s="70"/>
      <c r="S41" s="71"/>
      <c r="T41" s="72"/>
      <c r="U41" s="73">
        <f>ROUND(U40*2%,-3)</f>
        <v>27692000</v>
      </c>
    </row>
    <row r="42" spans="1:22" s="1" customFormat="1" ht="18.75" x14ac:dyDescent="0.3">
      <c r="A42" s="96" t="s">
        <v>69</v>
      </c>
      <c r="B42" s="96"/>
      <c r="C42" s="96"/>
      <c r="D42" s="96"/>
      <c r="E42" s="96"/>
      <c r="F42" s="96"/>
      <c r="G42" s="74"/>
      <c r="H42" s="75"/>
      <c r="I42" s="75"/>
      <c r="J42" s="76"/>
      <c r="K42" s="77"/>
      <c r="L42" s="78"/>
      <c r="M42" s="79"/>
      <c r="N42" s="80"/>
      <c r="O42" s="80"/>
      <c r="P42" s="80"/>
      <c r="Q42" s="80"/>
      <c r="R42" s="80"/>
      <c r="S42" s="81"/>
      <c r="T42" s="82"/>
      <c r="U42" s="73">
        <f>U40+U41</f>
        <v>1412314000</v>
      </c>
    </row>
  </sheetData>
  <mergeCells count="24">
    <mergeCell ref="A1:U1"/>
    <mergeCell ref="A2:U2"/>
    <mergeCell ref="A3:U3"/>
    <mergeCell ref="A5:A6"/>
    <mergeCell ref="B5:B6"/>
    <mergeCell ref="C5:C6"/>
    <mergeCell ref="D5:E5"/>
    <mergeCell ref="F5:F6"/>
    <mergeCell ref="G5:G6"/>
    <mergeCell ref="H5:H6"/>
    <mergeCell ref="B41:F41"/>
    <mergeCell ref="A42:F42"/>
    <mergeCell ref="T5:T6"/>
    <mergeCell ref="U5:U6"/>
    <mergeCell ref="A36:A37"/>
    <mergeCell ref="J36:J37"/>
    <mergeCell ref="K36:K37"/>
    <mergeCell ref="B40:F40"/>
    <mergeCell ref="I5:I6"/>
    <mergeCell ref="J5:J6"/>
    <mergeCell ref="K5:K6"/>
    <mergeCell ref="L5:L6"/>
    <mergeCell ref="M5:M6"/>
    <mergeCell ref="N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2024-01-17T08:26:45Z</dcterms:created>
  <dcterms:modified xsi:type="dcterms:W3CDTF">2024-01-18T02:48:13Z</dcterms:modified>
</cp:coreProperties>
</file>